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MARIJA\1. FINANCIJE (SVI DOKUMENTI)\FINANCIJSKI PLAN\Financijski_plan_2026\"/>
    </mc:Choice>
  </mc:AlternateContent>
  <bookViews>
    <workbookView xWindow="240" yWindow="345" windowWidth="14955" windowHeight="8445"/>
  </bookViews>
  <sheets>
    <sheet name="PRORAČUN_2026" sheetId="1" r:id="rId1"/>
    <sheet name="PROGRAMI_GRAD" sheetId="2" r:id="rId2"/>
    <sheet name="PROGRAMI_MINISTARSTVO" sheetId="4" r:id="rId3"/>
    <sheet name="PROGRAMI_UKUPNO SVI IZVORI" sheetId="5" r:id="rId4"/>
  </sheets>
  <calcPr calcId="162913"/>
</workbook>
</file>

<file path=xl/calcChain.xml><?xml version="1.0" encoding="utf-8"?>
<calcChain xmlns="http://schemas.openxmlformats.org/spreadsheetml/2006/main">
  <c r="T11" i="5" l="1"/>
  <c r="N11" i="5"/>
  <c r="H11" i="5"/>
  <c r="T16" i="5"/>
  <c r="P21" i="5"/>
  <c r="Q21" i="5"/>
  <c r="R21" i="5"/>
  <c r="S21" i="5"/>
  <c r="O21" i="5" l="1"/>
  <c r="T18" i="5"/>
  <c r="T17" i="5"/>
  <c r="T15" i="5"/>
  <c r="T14" i="5"/>
  <c r="T13" i="5"/>
  <c r="T12" i="5"/>
  <c r="T10" i="5"/>
  <c r="T9" i="5"/>
  <c r="T8" i="5"/>
  <c r="T7" i="5"/>
  <c r="T6" i="5"/>
  <c r="T5" i="5"/>
  <c r="T4" i="5"/>
  <c r="J21" i="5"/>
  <c r="K21" i="5"/>
  <c r="L21" i="5"/>
  <c r="M21" i="5"/>
  <c r="I21" i="5"/>
  <c r="N18" i="5"/>
  <c r="N17" i="5"/>
  <c r="N15" i="5"/>
  <c r="N14" i="5"/>
  <c r="N13" i="5"/>
  <c r="N12" i="5"/>
  <c r="N10" i="5"/>
  <c r="N9" i="5"/>
  <c r="N8" i="5"/>
  <c r="N7" i="5"/>
  <c r="N6" i="5"/>
  <c r="N5" i="5"/>
  <c r="N4" i="5"/>
  <c r="G21" i="5"/>
  <c r="F21" i="5"/>
  <c r="E21" i="5"/>
  <c r="D21" i="5"/>
  <c r="C21" i="5"/>
  <c r="H20" i="5"/>
  <c r="H18" i="5"/>
  <c r="H17" i="5"/>
  <c r="H15" i="5"/>
  <c r="H14" i="5"/>
  <c r="H13" i="5"/>
  <c r="H12" i="5"/>
  <c r="H10" i="5"/>
  <c r="H9" i="5"/>
  <c r="H8" i="5"/>
  <c r="H7" i="5"/>
  <c r="H6" i="5"/>
  <c r="H5" i="5"/>
  <c r="H4" i="5"/>
  <c r="T21" i="5" l="1"/>
  <c r="N21" i="5"/>
  <c r="H21" i="5"/>
  <c r="D173" i="1"/>
  <c r="C19" i="4" l="1"/>
  <c r="H16" i="4"/>
  <c r="G19" i="4"/>
  <c r="F19" i="4"/>
  <c r="E19" i="4"/>
  <c r="D19" i="4"/>
  <c r="H18" i="4"/>
  <c r="H15" i="4"/>
  <c r="H14" i="4"/>
  <c r="H13" i="4"/>
  <c r="H12" i="4"/>
  <c r="H11" i="4"/>
  <c r="H10" i="4"/>
  <c r="H9" i="4"/>
  <c r="H8" i="4"/>
  <c r="H7" i="4"/>
  <c r="H6" i="4"/>
  <c r="H5" i="4"/>
  <c r="H4" i="4"/>
  <c r="H9" i="2"/>
  <c r="H10" i="2"/>
  <c r="D84" i="1"/>
  <c r="H19" i="4" l="1"/>
  <c r="I169" i="1"/>
  <c r="D172" i="1"/>
  <c r="I41" i="1" l="1"/>
  <c r="H41" i="1"/>
  <c r="G41" i="1"/>
  <c r="F41" i="1"/>
  <c r="E41" i="1"/>
  <c r="D32" i="1" l="1"/>
  <c r="E51" i="1" l="1"/>
  <c r="D139" i="1"/>
  <c r="D111" i="1" l="1"/>
  <c r="F51" i="1"/>
  <c r="G51" i="1"/>
  <c r="H51" i="1"/>
  <c r="I51" i="1"/>
  <c r="D54" i="1"/>
  <c r="E169" i="1"/>
  <c r="D171" i="1"/>
  <c r="D104" i="1" l="1"/>
  <c r="E101" i="1"/>
  <c r="F101" i="1"/>
  <c r="G101" i="1"/>
  <c r="H101" i="1"/>
  <c r="I101" i="1"/>
  <c r="D120" i="1" l="1"/>
  <c r="E76" i="1"/>
  <c r="F76" i="1"/>
  <c r="G76" i="1"/>
  <c r="H76" i="1"/>
  <c r="I76" i="1"/>
  <c r="D80" i="1"/>
  <c r="H5" i="2" l="1"/>
  <c r="H6" i="2"/>
  <c r="H7" i="2"/>
  <c r="H8" i="2"/>
  <c r="H11" i="2"/>
  <c r="H12" i="2"/>
  <c r="H13" i="2"/>
  <c r="H14" i="2"/>
  <c r="H15" i="2"/>
  <c r="H16" i="2"/>
  <c r="H4" i="2"/>
  <c r="D17" i="2"/>
  <c r="E17" i="2"/>
  <c r="F17" i="2"/>
  <c r="G17" i="2"/>
  <c r="C17" i="2"/>
  <c r="E176" i="1"/>
  <c r="F176" i="1"/>
  <c r="G176" i="1"/>
  <c r="H176" i="1"/>
  <c r="I176" i="1"/>
  <c r="D177" i="1"/>
  <c r="D34" i="1"/>
  <c r="H17" i="2" l="1"/>
  <c r="E148" i="1"/>
  <c r="F148" i="1"/>
  <c r="G148" i="1"/>
  <c r="H148" i="1"/>
  <c r="I148" i="1"/>
  <c r="H22" i="1" l="1"/>
  <c r="I22" i="1"/>
  <c r="E60" i="1" l="1"/>
  <c r="E142" i="1" l="1"/>
  <c r="F142" i="1"/>
  <c r="G142" i="1"/>
  <c r="H142" i="1"/>
  <c r="I142" i="1"/>
  <c r="E129" i="1"/>
  <c r="F129" i="1"/>
  <c r="G129" i="1"/>
  <c r="H129" i="1"/>
  <c r="I129" i="1"/>
  <c r="E118" i="1"/>
  <c r="F118" i="1"/>
  <c r="G118" i="1"/>
  <c r="H118" i="1"/>
  <c r="I118" i="1"/>
  <c r="F60" i="1"/>
  <c r="G60" i="1"/>
  <c r="H60" i="1"/>
  <c r="I60" i="1"/>
  <c r="D143" i="1" l="1"/>
  <c r="D142" i="1" s="1"/>
  <c r="D64" i="1" l="1"/>
  <c r="D58" i="1" l="1"/>
  <c r="D57" i="1"/>
  <c r="D153" i="1"/>
  <c r="E186" i="1" l="1"/>
  <c r="F186" i="1"/>
  <c r="G186" i="1"/>
  <c r="H186" i="1"/>
  <c r="I186" i="1"/>
  <c r="E183" i="1"/>
  <c r="F183" i="1"/>
  <c r="G183" i="1"/>
  <c r="H183" i="1"/>
  <c r="I183" i="1"/>
  <c r="E180" i="1"/>
  <c r="F180" i="1"/>
  <c r="G180" i="1"/>
  <c r="H180" i="1"/>
  <c r="I180" i="1"/>
  <c r="F169" i="1"/>
  <c r="G169" i="1"/>
  <c r="H169" i="1"/>
  <c r="E159" i="1"/>
  <c r="F159" i="1"/>
  <c r="F157" i="1" s="1"/>
  <c r="F155" i="1" s="1"/>
  <c r="G159" i="1"/>
  <c r="G157" i="1" s="1"/>
  <c r="G155" i="1" s="1"/>
  <c r="H159" i="1"/>
  <c r="H157" i="1" s="1"/>
  <c r="H155" i="1" s="1"/>
  <c r="I159" i="1"/>
  <c r="I157" i="1" s="1"/>
  <c r="I155" i="1" s="1"/>
  <c r="E151" i="1"/>
  <c r="F151" i="1"/>
  <c r="G151" i="1"/>
  <c r="H151" i="1"/>
  <c r="I151" i="1"/>
  <c r="E145" i="1"/>
  <c r="F145" i="1"/>
  <c r="G145" i="1"/>
  <c r="H145" i="1"/>
  <c r="I145" i="1"/>
  <c r="E136" i="1"/>
  <c r="F136" i="1"/>
  <c r="G136" i="1"/>
  <c r="H136" i="1"/>
  <c r="I136" i="1"/>
  <c r="E127" i="1"/>
  <c r="F127" i="1"/>
  <c r="G127" i="1"/>
  <c r="H127" i="1"/>
  <c r="I127" i="1"/>
  <c r="E114" i="1"/>
  <c r="F114" i="1"/>
  <c r="G114" i="1"/>
  <c r="H114" i="1"/>
  <c r="I114" i="1"/>
  <c r="E109" i="1"/>
  <c r="F109" i="1"/>
  <c r="G109" i="1"/>
  <c r="H109" i="1"/>
  <c r="I109" i="1"/>
  <c r="E106" i="1"/>
  <c r="F106" i="1"/>
  <c r="G106" i="1"/>
  <c r="H106" i="1"/>
  <c r="I106" i="1"/>
  <c r="E95" i="1"/>
  <c r="F95" i="1"/>
  <c r="G95" i="1"/>
  <c r="H95" i="1"/>
  <c r="I95" i="1"/>
  <c r="E91" i="1"/>
  <c r="F91" i="1"/>
  <c r="G91" i="1"/>
  <c r="H91" i="1"/>
  <c r="I91" i="1"/>
  <c r="E82" i="1"/>
  <c r="F82" i="1"/>
  <c r="G82" i="1"/>
  <c r="H82" i="1"/>
  <c r="I82" i="1"/>
  <c r="E70" i="1"/>
  <c r="F70" i="1"/>
  <c r="G70" i="1"/>
  <c r="H70" i="1"/>
  <c r="I70" i="1"/>
  <c r="E66" i="1"/>
  <c r="F66" i="1"/>
  <c r="G66" i="1"/>
  <c r="H66" i="1"/>
  <c r="I66" i="1"/>
  <c r="E39" i="1"/>
  <c r="F39" i="1"/>
  <c r="G39" i="1"/>
  <c r="H39" i="1"/>
  <c r="I39" i="1"/>
  <c r="E27" i="1"/>
  <c r="F27" i="1"/>
  <c r="F25" i="1" s="1"/>
  <c r="G27" i="1"/>
  <c r="G25" i="1" s="1"/>
  <c r="H27" i="1"/>
  <c r="H25" i="1" s="1"/>
  <c r="I27" i="1"/>
  <c r="I25" i="1" s="1"/>
  <c r="E157" i="1" l="1"/>
  <c r="E25" i="1"/>
  <c r="I49" i="1"/>
  <c r="I166" i="1"/>
  <c r="I74" i="1"/>
  <c r="E49" i="1"/>
  <c r="I134" i="1"/>
  <c r="H49" i="1"/>
  <c r="G49" i="1"/>
  <c r="F49" i="1"/>
  <c r="H166" i="1"/>
  <c r="G166" i="1"/>
  <c r="F166" i="1"/>
  <c r="E166" i="1"/>
  <c r="F134" i="1"/>
  <c r="E134" i="1"/>
  <c r="H134" i="1"/>
  <c r="G134" i="1"/>
  <c r="H74" i="1"/>
  <c r="G74" i="1"/>
  <c r="F74" i="1"/>
  <c r="E74" i="1"/>
  <c r="E37" i="1" l="1"/>
  <c r="E155" i="1"/>
  <c r="E14" i="1"/>
  <c r="F37" i="1"/>
  <c r="F163" i="1" s="1"/>
  <c r="F189" i="1" s="1"/>
  <c r="F15" i="1" s="1"/>
  <c r="F22" i="1" s="1"/>
  <c r="D31" i="1" l="1"/>
  <c r="D83" i="1" l="1"/>
  <c r="D170" i="1" l="1"/>
  <c r="D178" i="1"/>
  <c r="D176" i="1" s="1"/>
  <c r="D184" i="1" l="1"/>
  <c r="D181" i="1"/>
  <c r="D180" i="1" l="1"/>
  <c r="D183" i="1"/>
  <c r="H37" i="1" l="1"/>
  <c r="H163" i="1" s="1"/>
  <c r="H189" i="1" s="1"/>
  <c r="D102" i="1" l="1"/>
  <c r="D33" i="1"/>
  <c r="E163" i="1" l="1"/>
  <c r="D149" i="1"/>
  <c r="D148" i="1" s="1"/>
  <c r="E13" i="1" l="1"/>
  <c r="E22" i="1" s="1"/>
  <c r="E189" i="1"/>
  <c r="D20" i="1"/>
  <c r="D46" i="1"/>
  <c r="D52" i="1" l="1"/>
  <c r="D174" i="1"/>
  <c r="D169" i="1" s="1"/>
  <c r="D119" i="1"/>
  <c r="G37" i="1"/>
  <c r="G163" i="1" s="1"/>
  <c r="G189" i="1" s="1"/>
  <c r="G16" i="1" s="1"/>
  <c r="I37" i="1"/>
  <c r="I163" i="1" s="1"/>
  <c r="I189" i="1" s="1"/>
  <c r="D187" i="1"/>
  <c r="D186" i="1" s="1"/>
  <c r="D160" i="1"/>
  <c r="D152" i="1"/>
  <c r="D146" i="1"/>
  <c r="D145" i="1" s="1"/>
  <c r="D138" i="1"/>
  <c r="D140" i="1"/>
  <c r="D137" i="1"/>
  <c r="D131" i="1"/>
  <c r="D130" i="1"/>
  <c r="D121" i="1"/>
  <c r="D122" i="1"/>
  <c r="D123" i="1"/>
  <c r="D124" i="1"/>
  <c r="D125" i="1"/>
  <c r="D116" i="1"/>
  <c r="D115" i="1"/>
  <c r="D110" i="1"/>
  <c r="D112" i="1"/>
  <c r="D107" i="1"/>
  <c r="D106" i="1" s="1"/>
  <c r="D103" i="1"/>
  <c r="D101" i="1" s="1"/>
  <c r="D97" i="1"/>
  <c r="D99" i="1"/>
  <c r="D98" i="1"/>
  <c r="D96" i="1"/>
  <c r="D93" i="1"/>
  <c r="D92" i="1"/>
  <c r="D88" i="1"/>
  <c r="D85" i="1"/>
  <c r="D86" i="1"/>
  <c r="D87" i="1"/>
  <c r="D89" i="1"/>
  <c r="D78" i="1"/>
  <c r="D79" i="1"/>
  <c r="D77" i="1"/>
  <c r="D76" i="1" s="1"/>
  <c r="D72" i="1"/>
  <c r="D71" i="1"/>
  <c r="D68" i="1"/>
  <c r="D67" i="1"/>
  <c r="D62" i="1"/>
  <c r="D63" i="1"/>
  <c r="D61" i="1"/>
  <c r="D53" i="1"/>
  <c r="D55" i="1"/>
  <c r="D56" i="1"/>
  <c r="D43" i="1"/>
  <c r="D44" i="1"/>
  <c r="D45" i="1"/>
  <c r="D47" i="1"/>
  <c r="D17" i="1"/>
  <c r="D18" i="1"/>
  <c r="D19" i="1"/>
  <c r="D42" i="1"/>
  <c r="D29" i="1"/>
  <c r="D30" i="1"/>
  <c r="D35" i="1"/>
  <c r="D28" i="1"/>
  <c r="G22" i="1" l="1"/>
  <c r="D16" i="1"/>
  <c r="D82" i="1"/>
  <c r="D41" i="1"/>
  <c r="D51" i="1"/>
  <c r="D22" i="1"/>
  <c r="D60" i="1"/>
  <c r="D129" i="1"/>
  <c r="D127" i="1" s="1"/>
  <c r="D118" i="1"/>
  <c r="D39" i="1"/>
  <c r="D151" i="1"/>
  <c r="D166" i="1"/>
  <c r="D159" i="1"/>
  <c r="D157" i="1" s="1"/>
  <c r="D155" i="1" s="1"/>
  <c r="D91" i="1"/>
  <c r="D95" i="1"/>
  <c r="D66" i="1"/>
  <c r="D114" i="1"/>
  <c r="D27" i="1"/>
  <c r="D25" i="1" s="1"/>
  <c r="D70" i="1"/>
  <c r="D136" i="1"/>
  <c r="D109" i="1"/>
  <c r="D49" i="1" l="1"/>
  <c r="D134" i="1"/>
  <c r="D74" i="1"/>
  <c r="D37" i="1" l="1"/>
  <c r="D163" i="1" s="1"/>
  <c r="D189" i="1" s="1"/>
  <c r="D12" i="1"/>
</calcChain>
</file>

<file path=xl/sharedStrings.xml><?xml version="1.0" encoding="utf-8"?>
<sst xmlns="http://schemas.openxmlformats.org/spreadsheetml/2006/main" count="279" uniqueCount="214">
  <si>
    <t>Naknade troškova zaposlenima:</t>
  </si>
  <si>
    <t>Službena putovanja</t>
  </si>
  <si>
    <t>Rashodi za materijal i energiju</t>
  </si>
  <si>
    <t>Uredski materija i ostali mater.rashodi</t>
  </si>
  <si>
    <t>Energija</t>
  </si>
  <si>
    <t>Sitan inventar i auto gume</t>
  </si>
  <si>
    <t>Rashodi za usluge</t>
  </si>
  <si>
    <t xml:space="preserve">Usluge telefona, pošte i prijevoza  </t>
  </si>
  <si>
    <t>Usluge tekućeg i invest. održa</t>
  </si>
  <si>
    <t>Komunalne usluge</t>
  </si>
  <si>
    <t>Intelektualne i osobne usluge</t>
  </si>
  <si>
    <t>Ostale usluge</t>
  </si>
  <si>
    <t>Ostali nespom. rashodi poslovanja</t>
  </si>
  <si>
    <t>Članarine</t>
  </si>
  <si>
    <t>Muzejska udruga Istočne Hrvatske</t>
  </si>
  <si>
    <t>Ostali nespomenuti rashodi poslovanja</t>
  </si>
  <si>
    <t>Ostali financijski rashodi</t>
  </si>
  <si>
    <t>UKUPNO RASH.POSLOV.</t>
  </si>
  <si>
    <t>III. RASHODI ZA NABAVU</t>
  </si>
  <si>
    <t xml:space="preserve">       NEFINANCIJSKE IMOVINE</t>
  </si>
  <si>
    <t>Postrojenja i oprema</t>
  </si>
  <si>
    <t>Ostale izložbene vrijednosti</t>
  </si>
  <si>
    <t>Pohranj.knjige, umjet.djela i sl.vrijed</t>
  </si>
  <si>
    <t>Usluge promidžbe i informiranja</t>
  </si>
  <si>
    <t>Računalne usluge</t>
  </si>
  <si>
    <t>Usluge pri registraciji prijevoznih sredstava</t>
  </si>
  <si>
    <t>Naknade ostalih troškova</t>
  </si>
  <si>
    <t>Naknade troš. osobama izvan R.O.</t>
  </si>
  <si>
    <t>Naknade troško. osobama izvan R.O.</t>
  </si>
  <si>
    <t xml:space="preserve"> Rashodi za zaposlene</t>
  </si>
  <si>
    <t xml:space="preserve"> Materijalni rashodi</t>
  </si>
  <si>
    <t xml:space="preserve">Plaće </t>
  </si>
  <si>
    <t>Doprinos za obvezno ZO</t>
  </si>
  <si>
    <t>Dnevnice za službeni put u zemlji</t>
  </si>
  <si>
    <t>Naknada za prijevoz na sl.putu u zemlji</t>
  </si>
  <si>
    <t>Naknade za prijevoz na posao i s posla</t>
  </si>
  <si>
    <t>Tečajevi i stručni ispiti</t>
  </si>
  <si>
    <t>Bankarske usluge i usl. platnog prom</t>
  </si>
  <si>
    <t>Materijal i sredstva za čišćenje</t>
  </si>
  <si>
    <t>Mate. i dijel. za tek. i inv.održ.građ.objekata</t>
  </si>
  <si>
    <t>Usluge interneta</t>
  </si>
  <si>
    <t>Iznošenje i odvoz smeća</t>
  </si>
  <si>
    <t>Usluge banke i platnog prometa</t>
  </si>
  <si>
    <t xml:space="preserve"> Knjige – studijska  knjižnicu</t>
  </si>
  <si>
    <t>KONTO</t>
  </si>
  <si>
    <t>UKUPNO</t>
  </si>
  <si>
    <t>II. RASHODI</t>
  </si>
  <si>
    <t xml:space="preserve">I. PRIHODI </t>
  </si>
  <si>
    <t>UKUPNI PRIHODI</t>
  </si>
  <si>
    <t>Ostale nespomenute usluge</t>
  </si>
  <si>
    <t>Zakupnine i najamnine</t>
  </si>
  <si>
    <t>Premije osiguranja</t>
  </si>
  <si>
    <t>Reprezentacije</t>
  </si>
  <si>
    <t>Dimnjačarske usluge</t>
  </si>
  <si>
    <t>Premija osiguranja zaposlenih</t>
  </si>
  <si>
    <t>Pristojbe i naknade</t>
  </si>
  <si>
    <t>Darovi</t>
  </si>
  <si>
    <t>Prihodi od ulaznica</t>
  </si>
  <si>
    <t>Naknade troš. služ. put. za osobe izvan R.O.</t>
  </si>
  <si>
    <t>Premija osiguranja prijevoznih sredstava</t>
  </si>
  <si>
    <t>Računala i računalna oprema</t>
  </si>
  <si>
    <t>El. energ. distribucija - distribucija</t>
  </si>
  <si>
    <t>El. energ. opskrba - opskrba</t>
  </si>
  <si>
    <t>Deratizacija</t>
  </si>
  <si>
    <t>Zdravstvene usluge</t>
  </si>
  <si>
    <t>Materijal za potrebe restauratorske radionice</t>
  </si>
  <si>
    <r>
      <t xml:space="preserve">Usluge održavanja </t>
    </r>
    <r>
      <rPr>
        <b/>
        <sz val="10"/>
        <rFont val="Arial"/>
        <family val="2"/>
        <charset val="238"/>
      </rPr>
      <t>vatrodojave i videonadzora</t>
    </r>
  </si>
  <si>
    <r>
      <t xml:space="preserve">Usluge održavanja </t>
    </r>
    <r>
      <rPr>
        <b/>
        <sz val="10"/>
        <rFont val="Arial"/>
        <family val="2"/>
        <charset val="238"/>
      </rPr>
      <t>dizala</t>
    </r>
  </si>
  <si>
    <t>Premija osiguranja eksponata - izložbe</t>
  </si>
  <si>
    <t>GRAD VUKOVAR</t>
  </si>
  <si>
    <t>OIB 07469790013</t>
  </si>
  <si>
    <t>GRADSKI MUZEJ VUKOVAR, Županijska 2, 32000 Vukovar</t>
  </si>
  <si>
    <t xml:space="preserve">VLASTITA SREDSTVA </t>
  </si>
  <si>
    <r>
      <t xml:space="preserve">Usluge održavanja </t>
    </r>
    <r>
      <rPr>
        <b/>
        <sz val="10"/>
        <rFont val="Arial"/>
        <family val="2"/>
        <charset val="238"/>
      </rPr>
      <t>vatrogasnih aparata</t>
    </r>
  </si>
  <si>
    <t>Sitan inventar</t>
  </si>
  <si>
    <t>IV. SVEUKUPNO RASHODI I IZDACI</t>
  </si>
  <si>
    <t>Seminari i savjetovanja</t>
  </si>
  <si>
    <t xml:space="preserve">Min. kulture - programska djelatnost </t>
  </si>
  <si>
    <t xml:space="preserve">Ostale intelektualne usluge </t>
  </si>
  <si>
    <t xml:space="preserve">Ostale računalne usluge </t>
  </si>
  <si>
    <t xml:space="preserve">Rashodi protokola </t>
  </si>
  <si>
    <t>Prihodi od pruženih usluga</t>
  </si>
  <si>
    <t xml:space="preserve">Reprezentacija </t>
  </si>
  <si>
    <t xml:space="preserve">Grafičke, tiskarske usluge </t>
  </si>
  <si>
    <r>
      <t>Literatura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stručna literatura</t>
    </r>
  </si>
  <si>
    <t xml:space="preserve">Opskrba vodom </t>
  </si>
  <si>
    <t>Usluge čišćenja prostora</t>
  </si>
  <si>
    <t>Proračun grada Vukovara - ukupno</t>
  </si>
  <si>
    <t>Regres</t>
  </si>
  <si>
    <t>Ostale usluge promidžbe i informiranja</t>
  </si>
  <si>
    <t>VUKOVARSKO-SRIJEMSKA
ŽUPANIJA</t>
  </si>
  <si>
    <t>Proračun-Grad Vukovar-redovna djelatnost</t>
  </si>
  <si>
    <t>Proračun-Grad Vukovar-razvojni program</t>
  </si>
  <si>
    <t>Proračun-Grad Vukovar-programska djelat.</t>
  </si>
  <si>
    <t>Prihodi od suvenira i publikacija</t>
  </si>
  <si>
    <t>Ostali rashodi za služb.put. (cestarina)</t>
  </si>
  <si>
    <t xml:space="preserve">Plin </t>
  </si>
  <si>
    <t>Dodatna ulaganja na građevinskim objektima</t>
  </si>
  <si>
    <t>Dodatna ulaganja za nefinanc. Imovinu</t>
  </si>
  <si>
    <t>Plaće za redovan rad</t>
  </si>
  <si>
    <t>Usluge telefona, mobitela</t>
  </si>
  <si>
    <t>Uredski materijal</t>
  </si>
  <si>
    <r>
      <t xml:space="preserve">Usluge održavanja </t>
    </r>
    <r>
      <rPr>
        <b/>
        <sz val="10"/>
        <rFont val="Arial"/>
        <family val="2"/>
      </rPr>
      <t>trafostanica</t>
    </r>
  </si>
  <si>
    <t>Otpremnina</t>
  </si>
  <si>
    <t>GRAD VUKOVAR
Programska
djelatnost</t>
  </si>
  <si>
    <t>Autorski honorari</t>
  </si>
  <si>
    <t>Roba (suvenirnica)</t>
  </si>
  <si>
    <t xml:space="preserve">Promidžbeni materijal </t>
  </si>
  <si>
    <t xml:space="preserve">Benzin i gorivo </t>
  </si>
  <si>
    <t>Licence</t>
  </si>
  <si>
    <t>Vukovarsko srijemska županija - programska dj.</t>
  </si>
  <si>
    <t xml:space="preserve">Nagrade </t>
  </si>
  <si>
    <t>Materijal za redovno poslovanje</t>
  </si>
  <si>
    <t>Materijal i dijelovi za tekuće i inv.održav.</t>
  </si>
  <si>
    <t xml:space="preserve">Poštarina </t>
  </si>
  <si>
    <r>
      <t xml:space="preserve">Usluge tekućeg i invest. održavanja </t>
    </r>
    <r>
      <rPr>
        <b/>
        <sz val="10"/>
        <rFont val="Arial"/>
        <family val="2"/>
        <charset val="238"/>
      </rPr>
      <t>ostale opreme</t>
    </r>
  </si>
  <si>
    <r>
      <t xml:space="preserve">Usluge tekućeg i invest. održavanja </t>
    </r>
    <r>
      <rPr>
        <b/>
        <sz val="10"/>
        <rFont val="Arial"/>
        <family val="2"/>
      </rPr>
      <t>služ.kombija</t>
    </r>
  </si>
  <si>
    <t>Zdravstveni pregled zaposlenika</t>
  </si>
  <si>
    <t xml:space="preserve">Usluge ažuriranja računalnih baza </t>
  </si>
  <si>
    <t>IZLOŽBE</t>
  </si>
  <si>
    <t>ADVENTSKE
SVEČANOSTI</t>
  </si>
  <si>
    <t>KONTA</t>
  </si>
  <si>
    <t>Usluge čuvanja imovine</t>
  </si>
  <si>
    <t xml:space="preserve">Usluge vođenja zaštite na radu </t>
  </si>
  <si>
    <t>Službena i radna odjeća</t>
  </si>
  <si>
    <t>Topli obrok</t>
  </si>
  <si>
    <t>OPIS</t>
  </si>
  <si>
    <t>Dnevnice</t>
  </si>
  <si>
    <t>Materijal</t>
  </si>
  <si>
    <t>Gorivo</t>
  </si>
  <si>
    <t>Tisak</t>
  </si>
  <si>
    <t>Troš.puta osobama izvan RO</t>
  </si>
  <si>
    <t>Reprezentacija</t>
  </si>
  <si>
    <t>Ostali rashodi_ZAMP</t>
  </si>
  <si>
    <t>EUR</t>
  </si>
  <si>
    <t>Video</t>
  </si>
  <si>
    <t>Ostale usl.PRIJEVOZ</t>
  </si>
  <si>
    <t>Cestarina</t>
  </si>
  <si>
    <t>Ostale usluge prijevoza</t>
  </si>
  <si>
    <t>Zakupninine i najamnine prostora za pohranu građe</t>
  </si>
  <si>
    <t>Uredski namještaj</t>
  </si>
  <si>
    <t>Arhivski materijal</t>
  </si>
  <si>
    <t xml:space="preserve">                Ravnateljica
              </t>
  </si>
  <si>
    <t>Premija osiguranja zgrade</t>
  </si>
  <si>
    <t>Studentski servis</t>
  </si>
  <si>
    <t>Film i izrada fotografija</t>
  </si>
  <si>
    <t>433-01</t>
  </si>
  <si>
    <t>Naknada za bolest, inv. I smrtni slučaj</t>
  </si>
  <si>
    <t>433-02</t>
  </si>
  <si>
    <t>433-04</t>
  </si>
  <si>
    <t>453-01</t>
  </si>
  <si>
    <t>448-01</t>
  </si>
  <si>
    <t>454-01</t>
  </si>
  <si>
    <t>454-02</t>
  </si>
  <si>
    <t>460-01</t>
  </si>
  <si>
    <t>487-05</t>
  </si>
  <si>
    <t>487-02</t>
  </si>
  <si>
    <t>487-03</t>
  </si>
  <si>
    <t>487-04</t>
  </si>
  <si>
    <t>487-06</t>
  </si>
  <si>
    <t>449-02</t>
  </si>
  <si>
    <t>449-03</t>
  </si>
  <si>
    <t>463-01</t>
  </si>
  <si>
    <t>480-01</t>
  </si>
  <si>
    <t>480-02</t>
  </si>
  <si>
    <t>480-03</t>
  </si>
  <si>
    <t>469-01</t>
  </si>
  <si>
    <t>460-02</t>
  </si>
  <si>
    <t>460-03</t>
  </si>
  <si>
    <t>465-02</t>
  </si>
  <si>
    <t>473-01</t>
  </si>
  <si>
    <t>473-03</t>
  </si>
  <si>
    <t>484-02</t>
  </si>
  <si>
    <t>476-01</t>
  </si>
  <si>
    <t>514-01</t>
  </si>
  <si>
    <t>515-01</t>
  </si>
  <si>
    <t>515-06</t>
  </si>
  <si>
    <t>518-01</t>
  </si>
  <si>
    <t>PRIHODI I RASHODI ZA 2026. g.</t>
  </si>
  <si>
    <t>FINANCIJSKI PLAN ZA 2026. GODINU</t>
  </si>
  <si>
    <t xml:space="preserve">Ostala uredska oprema </t>
  </si>
  <si>
    <t>Usluge tekućeg i investicijskog održavanja građ.obj.</t>
  </si>
  <si>
    <t>PROGRAMSKA DJELATNOST - GRAD - 
2026.</t>
  </si>
  <si>
    <t>ETNO IZLOŽBA
"TAMBURE"</t>
  </si>
  <si>
    <t>SVIBANJSKE VEČERI</t>
  </si>
  <si>
    <t>PEDAGOŠKE RADIONICE</t>
  </si>
  <si>
    <t>Ostale usluge (noćenje i sl.)</t>
  </si>
  <si>
    <t>IZLOŽBENI 
CIKLUS</t>
  </si>
  <si>
    <t>* Izložbe su računane za 4 autora + relacija Vu-Zg</t>
  </si>
  <si>
    <t>Noćenje 90 eura 1 noć (dvije sam računala)</t>
  </si>
  <si>
    <t>Cestarina 54 eura *8 (dovoz-povrat)</t>
  </si>
  <si>
    <t>KONCERTNI CIKLUS ELTZ</t>
  </si>
  <si>
    <t>OPREMA ZA REST.RADION.</t>
  </si>
  <si>
    <t>Oprema</t>
  </si>
  <si>
    <t>STALNI POSTAV</t>
  </si>
  <si>
    <t>PROGRAMSKA DJELATNOST - MINISTARSTVO - 
2026.</t>
  </si>
  <si>
    <t>Mat.i dijel. za tek.i invest.održ opreme</t>
  </si>
  <si>
    <t xml:space="preserve">Zakupnina i najamnina za opremu </t>
  </si>
  <si>
    <t>Ostali uređaji (za vlagu u podrumu)</t>
  </si>
  <si>
    <t>Oprema (tehnička služba i restauratorska radionica)</t>
  </si>
  <si>
    <t>Muzejski izlošci - otkup građe kult.povijesna zb.</t>
  </si>
  <si>
    <t>Muzejski izlošci - otkup građe etnografska zb.</t>
  </si>
  <si>
    <t>Restauracija građe - vanjski suradnici</t>
  </si>
  <si>
    <t>MIN.
KULTURE I MEDIJA
RH</t>
  </si>
  <si>
    <t>POZICIJA</t>
  </si>
  <si>
    <t>MINISTARSTVO KULTURE I MEDIJA RH</t>
  </si>
  <si>
    <t>VLASTITA SREDSTVA</t>
  </si>
  <si>
    <t>Osiguranje eksponata</t>
  </si>
  <si>
    <t>Ostale intelektualne usluge</t>
  </si>
  <si>
    <t>IZLOŽBE
TIJEKOM 
GOD</t>
  </si>
  <si>
    <t>IZLOŽBA ELTZ
+INOZEMNE</t>
  </si>
  <si>
    <t>PROGRAMSKA DJELATNOST - SVI IZVORI - 
2026.</t>
  </si>
  <si>
    <r>
      <rPr>
        <sz val="11"/>
        <rFont val="Arial"/>
        <family val="2"/>
        <charset val="238"/>
      </rPr>
      <t xml:space="preserve">Urbroj: </t>
    </r>
    <r>
      <rPr>
        <b/>
        <sz val="11"/>
        <rFont val="Arial"/>
        <family val="2"/>
        <charset val="238"/>
      </rPr>
      <t xml:space="preserve"> 2196-1-9-01-25-366             </t>
    </r>
  </si>
  <si>
    <t>U Vukovaru, 12.09.2025.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</si>
</sst>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4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" fontId="1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4" fontId="2" fillId="0" borderId="5" xfId="0" applyNumberFormat="1" applyFont="1" applyBorder="1"/>
    <xf numFmtId="0" fontId="2" fillId="0" borderId="5" xfId="0" applyFont="1" applyBorder="1"/>
    <xf numFmtId="4" fontId="2" fillId="0" borderId="9" xfId="0" applyNumberFormat="1" applyFont="1" applyBorder="1"/>
    <xf numFmtId="4" fontId="2" fillId="0" borderId="7" xfId="0" applyNumberFormat="1" applyFont="1" applyBorder="1"/>
    <xf numFmtId="4" fontId="2" fillId="0" borderId="10" xfId="0" applyNumberFormat="1" applyFont="1" applyBorder="1"/>
    <xf numFmtId="0" fontId="1" fillId="0" borderId="7" xfId="0" applyFont="1" applyBorder="1"/>
    <xf numFmtId="0" fontId="2" fillId="0" borderId="9" xfId="0" applyFont="1" applyBorder="1"/>
    <xf numFmtId="0" fontId="1" fillId="0" borderId="4" xfId="0" applyFont="1" applyFill="1" applyBorder="1"/>
    <xf numFmtId="0" fontId="2" fillId="0" borderId="5" xfId="0" applyFont="1" applyBorder="1" applyAlignment="1"/>
    <xf numFmtId="0" fontId="1" fillId="0" borderId="3" xfId="0" applyFont="1" applyBorder="1" applyAlignment="1"/>
    <xf numFmtId="0" fontId="1" fillId="0" borderId="4" xfId="0" applyFont="1" applyFill="1" applyBorder="1" applyAlignment="1"/>
    <xf numFmtId="4" fontId="2" fillId="0" borderId="3" xfId="0" applyNumberFormat="1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/>
    <xf numFmtId="0" fontId="1" fillId="0" borderId="2" xfId="0" applyFont="1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1" fillId="0" borderId="2" xfId="0" applyFont="1" applyBorder="1"/>
    <xf numFmtId="0" fontId="1" fillId="0" borderId="10" xfId="0" applyFont="1" applyBorder="1"/>
    <xf numFmtId="0" fontId="1" fillId="0" borderId="2" xfId="0" applyFont="1" applyFill="1" applyBorder="1"/>
    <xf numFmtId="0" fontId="1" fillId="0" borderId="2" xfId="0" applyFont="1" applyFill="1" applyBorder="1" applyAlignment="1"/>
    <xf numFmtId="0" fontId="2" fillId="0" borderId="10" xfId="0" applyFont="1" applyBorder="1"/>
    <xf numFmtId="0" fontId="2" fillId="0" borderId="3" xfId="0" applyFont="1" applyFill="1" applyBorder="1"/>
    <xf numFmtId="4" fontId="2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5" fillId="0" borderId="0" xfId="0" applyFont="1"/>
    <xf numFmtId="0" fontId="2" fillId="0" borderId="10" xfId="0" applyNumberFormat="1" applyFont="1" applyBorder="1" applyAlignment="1">
      <alignment horizontal="right"/>
    </xf>
    <xf numFmtId="0" fontId="2" fillId="0" borderId="5" xfId="0" applyFont="1" applyFill="1" applyBorder="1"/>
    <xf numFmtId="0" fontId="2" fillId="0" borderId="9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7" fillId="0" borderId="2" xfId="0" applyFont="1" applyBorder="1"/>
    <xf numFmtId="0" fontId="7" fillId="0" borderId="0" xfId="0" applyFont="1"/>
    <xf numFmtId="49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/>
    </xf>
    <xf numFmtId="0" fontId="3" fillId="0" borderId="13" xfId="0" applyFont="1" applyBorder="1"/>
    <xf numFmtId="49" fontId="3" fillId="0" borderId="13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0" xfId="0" applyFont="1" applyFill="1" applyBorder="1"/>
    <xf numFmtId="0" fontId="1" fillId="0" borderId="8" xfId="0" applyFont="1" applyFill="1" applyBorder="1"/>
    <xf numFmtId="0" fontId="3" fillId="0" borderId="10" xfId="0" applyFont="1" applyBorder="1" applyAlignment="1">
      <alignment horizontal="left" indent="1"/>
    </xf>
    <xf numFmtId="0" fontId="3" fillId="0" borderId="3" xfId="0" applyFont="1" applyBorder="1"/>
    <xf numFmtId="0" fontId="1" fillId="0" borderId="7" xfId="0" applyFont="1" applyFill="1" applyBorder="1"/>
    <xf numFmtId="4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5" fillId="0" borderId="15" xfId="0" applyNumberFormat="1" applyFont="1" applyBorder="1"/>
    <xf numFmtId="0" fontId="5" fillId="0" borderId="15" xfId="0" applyFont="1" applyFill="1" applyBorder="1"/>
    <xf numFmtId="0" fontId="6" fillId="0" borderId="16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4" fontId="3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0" fontId="7" fillId="0" borderId="0" xfId="0" applyFont="1" applyAlignment="1">
      <alignment horizontal="right"/>
    </xf>
    <xf numFmtId="0" fontId="1" fillId="0" borderId="9" xfId="0" applyFont="1" applyBorder="1"/>
    <xf numFmtId="0" fontId="1" fillId="0" borderId="1" xfId="0" applyNumberFormat="1" applyFont="1" applyBorder="1" applyAlignment="1">
      <alignment horizontal="center"/>
    </xf>
    <xf numFmtId="0" fontId="1" fillId="0" borderId="5" xfId="0" applyFont="1" applyFill="1" applyBorder="1" applyAlignment="1"/>
    <xf numFmtId="0" fontId="1" fillId="0" borderId="3" xfId="0" applyFont="1" applyFill="1" applyBorder="1" applyAlignment="1"/>
    <xf numFmtId="0" fontId="1" fillId="0" borderId="5" xfId="0" applyFont="1" applyBorder="1" applyAlignment="1"/>
    <xf numFmtId="0" fontId="7" fillId="0" borderId="5" xfId="0" applyFont="1" applyBorder="1"/>
    <xf numFmtId="0" fontId="2" fillId="0" borderId="4" xfId="0" applyFont="1" applyBorder="1"/>
    <xf numFmtId="4" fontId="2" fillId="0" borderId="5" xfId="0" applyNumberFormat="1" applyFont="1" applyBorder="1" applyAlignment="1">
      <alignment horizontal="right"/>
    </xf>
    <xf numFmtId="0" fontId="5" fillId="2" borderId="16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center"/>
    </xf>
    <xf numFmtId="0" fontId="5" fillId="2" borderId="9" xfId="0" applyFont="1" applyFill="1" applyBorder="1"/>
    <xf numFmtId="49" fontId="2" fillId="2" borderId="5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right"/>
    </xf>
    <xf numFmtId="0" fontId="2" fillId="2" borderId="2" xfId="0" applyFont="1" applyFill="1" applyBorder="1"/>
    <xf numFmtId="4" fontId="2" fillId="2" borderId="10" xfId="0" applyNumberFormat="1" applyFont="1" applyFill="1" applyBorder="1"/>
    <xf numFmtId="0" fontId="1" fillId="2" borderId="17" xfId="0" applyNumberFormat="1" applyFont="1" applyFill="1" applyBorder="1" applyAlignment="1">
      <alignment horizontal="center"/>
    </xf>
    <xf numFmtId="0" fontId="5" fillId="2" borderId="10" xfId="0" applyFont="1" applyFill="1" applyBorder="1"/>
    <xf numFmtId="4" fontId="5" fillId="2" borderId="0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4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4" fontId="2" fillId="2" borderId="2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0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4" fontId="5" fillId="0" borderId="20" xfId="0" applyNumberFormat="1" applyFont="1" applyBorder="1"/>
    <xf numFmtId="4" fontId="5" fillId="0" borderId="2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6" xfId="0" applyFont="1" applyBorder="1"/>
    <xf numFmtId="0" fontId="1" fillId="0" borderId="12" xfId="0" applyFont="1" applyFill="1" applyBorder="1"/>
    <xf numFmtId="4" fontId="1" fillId="0" borderId="12" xfId="0" applyNumberFormat="1" applyFont="1" applyBorder="1" applyAlignment="1">
      <alignment horizontal="center"/>
    </xf>
    <xf numFmtId="4" fontId="2" fillId="0" borderId="5" xfId="0" applyNumberFormat="1" applyFont="1" applyFill="1" applyBorder="1"/>
    <xf numFmtId="4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/>
    <xf numFmtId="4" fontId="1" fillId="0" borderId="4" xfId="0" applyNumberFormat="1" applyFont="1" applyFill="1" applyBorder="1"/>
    <xf numFmtId="4" fontId="1" fillId="0" borderId="0" xfId="0" applyNumberFormat="1" applyFont="1" applyFill="1"/>
    <xf numFmtId="4" fontId="6" fillId="0" borderId="0" xfId="0" applyNumberFormat="1" applyFont="1" applyFill="1"/>
    <xf numFmtId="4" fontId="2" fillId="0" borderId="1" xfId="0" applyNumberFormat="1" applyFont="1" applyFill="1" applyBorder="1"/>
    <xf numFmtId="4" fontId="1" fillId="0" borderId="5" xfId="0" applyNumberFormat="1" applyFont="1" applyFill="1" applyBorder="1"/>
    <xf numFmtId="4" fontId="1" fillId="0" borderId="0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5" xfId="0" applyFont="1" applyFill="1" applyBorder="1"/>
    <xf numFmtId="4" fontId="1" fillId="0" borderId="3" xfId="0" applyNumberFormat="1" applyFont="1" applyFill="1" applyBorder="1"/>
    <xf numFmtId="4" fontId="1" fillId="0" borderId="5" xfId="0" applyNumberFormat="1" applyFont="1" applyFill="1" applyBorder="1" applyAlignment="1"/>
    <xf numFmtId="0" fontId="0" fillId="0" borderId="0" xfId="0" applyFill="1"/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4" fontId="1" fillId="0" borderId="12" xfId="0" applyNumberFormat="1" applyFont="1" applyFill="1" applyBorder="1" applyAlignment="1"/>
    <xf numFmtId="4" fontId="1" fillId="0" borderId="12" xfId="0" applyNumberFormat="1" applyFont="1" applyBorder="1" applyAlignment="1">
      <alignment horizontal="right"/>
    </xf>
    <xf numFmtId="0" fontId="1" fillId="0" borderId="12" xfId="0" applyFont="1" applyFill="1" applyBorder="1" applyAlignment="1"/>
    <xf numFmtId="4" fontId="7" fillId="0" borderId="9" xfId="0" applyNumberFormat="1" applyFont="1" applyBorder="1" applyAlignment="1">
      <alignment horizontal="right"/>
    </xf>
    <xf numFmtId="0" fontId="7" fillId="0" borderId="8" xfId="0" applyFont="1" applyBorder="1"/>
    <xf numFmtId="4" fontId="7" fillId="0" borderId="8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4" fontId="7" fillId="0" borderId="1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" fontId="1" fillId="0" borderId="5" xfId="0" applyNumberFormat="1" applyFont="1" applyFill="1" applyBorder="1" applyAlignment="1">
      <alignment horizontal="right"/>
    </xf>
    <xf numFmtId="4" fontId="1" fillId="0" borderId="8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left"/>
    </xf>
    <xf numFmtId="0" fontId="1" fillId="0" borderId="10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7" fillId="0" borderId="10" xfId="0" applyNumberFormat="1" applyFont="1" applyBorder="1" applyAlignment="1">
      <alignment horizontal="left"/>
    </xf>
    <xf numFmtId="0" fontId="7" fillId="0" borderId="9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7" fillId="0" borderId="8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1" fillId="0" borderId="2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" fontId="1" fillId="0" borderId="12" xfId="0" applyNumberFormat="1" applyFont="1" applyFill="1" applyBorder="1"/>
    <xf numFmtId="4" fontId="1" fillId="0" borderId="10" xfId="0" applyNumberFormat="1" applyFont="1" applyFill="1" applyBorder="1"/>
    <xf numFmtId="4" fontId="7" fillId="0" borderId="20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vertical="center"/>
    </xf>
    <xf numFmtId="0" fontId="6" fillId="2" borderId="16" xfId="0" applyNumberFormat="1" applyFont="1" applyFill="1" applyBorder="1" applyAlignment="1">
      <alignment horizontal="center"/>
    </xf>
    <xf numFmtId="0" fontId="5" fillId="2" borderId="23" xfId="0" applyFont="1" applyFill="1" applyBorder="1"/>
    <xf numFmtId="4" fontId="5" fillId="2" borderId="18" xfId="0" applyNumberFormat="1" applyFont="1" applyFill="1" applyBorder="1"/>
    <xf numFmtId="0" fontId="1" fillId="0" borderId="6" xfId="0" applyFont="1" applyFill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24" xfId="0" applyFont="1" applyBorder="1"/>
    <xf numFmtId="4" fontId="1" fillId="0" borderId="24" xfId="0" applyNumberFormat="1" applyFont="1" applyBorder="1" applyAlignment="1">
      <alignment horizontal="center"/>
    </xf>
    <xf numFmtId="4" fontId="1" fillId="0" borderId="2" xfId="0" applyNumberFormat="1" applyFont="1" applyFill="1" applyBorder="1" applyAlignment="1"/>
    <xf numFmtId="0" fontId="3" fillId="0" borderId="12" xfId="0" applyFont="1" applyBorder="1"/>
    <xf numFmtId="4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" fontId="1" fillId="0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1" fillId="0" borderId="10" xfId="0" applyFont="1" applyBorder="1" applyAlignment="1"/>
    <xf numFmtId="0" fontId="1" fillId="0" borderId="0" xfId="0" applyNumberFormat="1" applyFont="1" applyBorder="1" applyAlignment="1">
      <alignment horizontal="left"/>
    </xf>
    <xf numFmtId="0" fontId="1" fillId="0" borderId="10" xfId="0" applyFont="1" applyFill="1" applyBorder="1" applyAlignment="1"/>
    <xf numFmtId="0" fontId="1" fillId="0" borderId="8" xfId="0" applyNumberFormat="1" applyFont="1" applyFill="1" applyBorder="1" applyAlignment="1">
      <alignment horizontal="center"/>
    </xf>
    <xf numFmtId="4" fontId="7" fillId="0" borderId="5" xfId="0" applyNumberFormat="1" applyFont="1" applyFill="1" applyBorder="1"/>
    <xf numFmtId="4" fontId="3" fillId="0" borderId="10" xfId="0" applyNumberFormat="1" applyFont="1" applyFill="1" applyBorder="1"/>
    <xf numFmtId="4" fontId="1" fillId="0" borderId="9" xfId="0" applyNumberFormat="1" applyFont="1" applyFill="1" applyBorder="1"/>
    <xf numFmtId="4" fontId="7" fillId="0" borderId="8" xfId="0" applyNumberFormat="1" applyFont="1" applyFill="1" applyBorder="1"/>
    <xf numFmtId="4" fontId="1" fillId="0" borderId="7" xfId="0" applyNumberFormat="1" applyFont="1" applyFill="1" applyBorder="1"/>
    <xf numFmtId="4" fontId="1" fillId="0" borderId="4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0" fontId="2" fillId="0" borderId="14" xfId="0" applyNumberFormat="1" applyFont="1" applyBorder="1" applyAlignment="1">
      <alignment horizontal="right"/>
    </xf>
    <xf numFmtId="0" fontId="5" fillId="0" borderId="25" xfId="0" applyNumberFormat="1" applyFont="1" applyBorder="1" applyAlignment="1">
      <alignment horizontal="right"/>
    </xf>
    <xf numFmtId="0" fontId="1" fillId="0" borderId="17" xfId="0" applyFont="1" applyBorder="1" applyAlignment="1"/>
    <xf numFmtId="0" fontId="1" fillId="0" borderId="1" xfId="0" applyFont="1" applyBorder="1" applyAlignment="1"/>
    <xf numFmtId="4" fontId="2" fillId="0" borderId="7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/>
    <xf numFmtId="0" fontId="0" fillId="0" borderId="10" xfId="0" applyBorder="1"/>
    <xf numFmtId="0" fontId="2" fillId="0" borderId="10" xfId="0" applyFont="1" applyFill="1" applyBorder="1"/>
    <xf numFmtId="0" fontId="10" fillId="0" borderId="8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10" fillId="0" borderId="10" xfId="0" applyNumberFormat="1" applyFont="1" applyFill="1" applyBorder="1" applyAlignment="1">
      <alignment horizontal="left"/>
    </xf>
    <xf numFmtId="4" fontId="7" fillId="0" borderId="10" xfId="0" applyNumberFormat="1" applyFont="1" applyFill="1" applyBorder="1"/>
    <xf numFmtId="4" fontId="10" fillId="0" borderId="5" xfId="0" applyNumberFormat="1" applyFont="1" applyFill="1" applyBorder="1"/>
    <xf numFmtId="0" fontId="10" fillId="0" borderId="26" xfId="0" applyNumberFormat="1" applyFont="1" applyBorder="1" applyAlignment="1">
      <alignment horizontal="left"/>
    </xf>
    <xf numFmtId="0" fontId="1" fillId="0" borderId="12" xfId="0" applyFont="1" applyBorder="1" applyAlignment="1"/>
    <xf numFmtId="4" fontId="2" fillId="0" borderId="12" xfId="0" applyNumberFormat="1" applyFont="1" applyBorder="1" applyAlignment="1">
      <alignment horizontal="right"/>
    </xf>
    <xf numFmtId="0" fontId="12" fillId="0" borderId="10" xfId="0" applyNumberFormat="1" applyFont="1" applyBorder="1" applyAlignment="1">
      <alignment horizontal="right"/>
    </xf>
    <xf numFmtId="0" fontId="12" fillId="0" borderId="10" xfId="0" applyFont="1" applyBorder="1"/>
    <xf numFmtId="4" fontId="12" fillId="0" borderId="10" xfId="0" applyNumberFormat="1" applyFont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4" fontId="10" fillId="0" borderId="10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left"/>
    </xf>
    <xf numFmtId="4" fontId="0" fillId="0" borderId="10" xfId="0" applyNumberFormat="1" applyBorder="1"/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left"/>
    </xf>
    <xf numFmtId="0" fontId="10" fillId="0" borderId="10" xfId="0" applyFont="1" applyBorder="1"/>
    <xf numFmtId="0" fontId="12" fillId="0" borderId="0" xfId="0" applyFont="1"/>
    <xf numFmtId="0" fontId="12" fillId="0" borderId="10" xfId="0" applyFont="1" applyBorder="1" applyAlignment="1">
      <alignment horizontal="center" vertical="center"/>
    </xf>
    <xf numFmtId="0" fontId="1" fillId="0" borderId="8" xfId="0" applyFont="1" applyBorder="1"/>
    <xf numFmtId="4" fontId="5" fillId="0" borderId="0" xfId="0" applyNumberFormat="1" applyFont="1" applyFill="1" applyBorder="1"/>
    <xf numFmtId="4" fontId="1" fillId="0" borderId="8" xfId="0" applyNumberFormat="1" applyFont="1" applyFill="1" applyBorder="1"/>
    <xf numFmtId="4" fontId="5" fillId="0" borderId="0" xfId="0" applyNumberFormat="1" applyFont="1" applyFill="1"/>
    <xf numFmtId="4" fontId="7" fillId="0" borderId="19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4" fontId="5" fillId="0" borderId="1" xfId="0" applyNumberFormat="1" applyFont="1" applyFill="1" applyBorder="1"/>
    <xf numFmtId="4" fontId="3" fillId="0" borderId="7" xfId="0" applyNumberFormat="1" applyFont="1" applyFill="1" applyBorder="1"/>
    <xf numFmtId="4" fontId="3" fillId="0" borderId="8" xfId="0" applyNumberFormat="1" applyFont="1" applyFill="1" applyBorder="1"/>
    <xf numFmtId="4" fontId="5" fillId="0" borderId="20" xfId="0" applyNumberFormat="1" applyFont="1" applyFill="1" applyBorder="1"/>
    <xf numFmtId="4" fontId="5" fillId="0" borderId="11" xfId="0" applyNumberFormat="1" applyFont="1" applyFill="1" applyBorder="1"/>
    <xf numFmtId="4" fontId="2" fillId="0" borderId="0" xfId="0" applyNumberFormat="1" applyFont="1" applyFill="1" applyBorder="1"/>
    <xf numFmtId="4" fontId="2" fillId="0" borderId="10" xfId="0" applyNumberFormat="1" applyFont="1" applyFill="1" applyBorder="1"/>
    <xf numFmtId="4" fontId="2" fillId="0" borderId="7" xfId="0" applyNumberFormat="1" applyFont="1" applyFill="1" applyBorder="1"/>
    <xf numFmtId="4" fontId="3" fillId="0" borderId="6" xfId="0" applyNumberFormat="1" applyFont="1" applyFill="1" applyBorder="1"/>
    <xf numFmtId="4" fontId="12" fillId="0" borderId="10" xfId="0" applyNumberFormat="1" applyFont="1" applyFill="1" applyBorder="1"/>
    <xf numFmtId="4" fontId="2" fillId="0" borderId="9" xfId="0" applyNumberFormat="1" applyFont="1" applyFill="1" applyBorder="1"/>
    <xf numFmtId="4" fontId="2" fillId="0" borderId="2" xfId="0" applyNumberFormat="1" applyFont="1" applyFill="1" applyBorder="1"/>
    <xf numFmtId="4" fontId="9" fillId="0" borderId="8" xfId="0" applyNumberFormat="1" applyFont="1" applyFill="1" applyBorder="1"/>
    <xf numFmtId="4" fontId="2" fillId="0" borderId="2" xfId="0" applyNumberFormat="1" applyFont="1" applyFill="1" applyBorder="1" applyAlignment="1">
      <alignment horizontal="right"/>
    </xf>
    <xf numFmtId="4" fontId="2" fillId="0" borderId="3" xfId="0" applyNumberFormat="1" applyFont="1" applyFill="1" applyBorder="1"/>
    <xf numFmtId="4" fontId="2" fillId="0" borderId="10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/>
    <xf numFmtId="4" fontId="2" fillId="0" borderId="5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/>
    <xf numFmtId="4" fontId="5" fillId="0" borderId="2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1" fillId="0" borderId="6" xfId="0" applyNumberFormat="1" applyFont="1" applyFill="1" applyBorder="1"/>
    <xf numFmtId="4" fontId="1" fillId="0" borderId="24" xfId="0" applyNumberFormat="1" applyFont="1" applyFill="1" applyBorder="1"/>
    <xf numFmtId="4" fontId="5" fillId="0" borderId="15" xfId="0" applyNumberFormat="1" applyFont="1" applyFill="1" applyBorder="1"/>
    <xf numFmtId="4" fontId="6" fillId="0" borderId="0" xfId="0" applyNumberFormat="1" applyFont="1" applyFill="1" applyBorder="1"/>
    <xf numFmtId="4" fontId="1" fillId="0" borderId="0" xfId="0" applyNumberFormat="1" applyFont="1" applyFill="1" applyBorder="1" applyAlignment="1"/>
    <xf numFmtId="4" fontId="2" fillId="0" borderId="10" xfId="0" applyNumberFormat="1" applyFont="1" applyFill="1" applyBorder="1" applyAlignment="1"/>
    <xf numFmtId="4" fontId="10" fillId="0" borderId="10" xfId="0" applyNumberFormat="1" applyFont="1" applyFill="1" applyBorder="1" applyAlignment="1"/>
    <xf numFmtId="4" fontId="10" fillId="0" borderId="4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4" fontId="2" fillId="3" borderId="10" xfId="0" applyNumberFormat="1" applyFont="1" applyFill="1" applyBorder="1"/>
    <xf numFmtId="4" fontId="2" fillId="3" borderId="5" xfId="0" applyNumberFormat="1" applyFont="1" applyFill="1" applyBorder="1"/>
    <xf numFmtId="4" fontId="5" fillId="3" borderId="15" xfId="0" applyNumberFormat="1" applyFont="1" applyFill="1" applyBorder="1" applyAlignment="1">
      <alignment horizontal="right"/>
    </xf>
    <xf numFmtId="4" fontId="2" fillId="3" borderId="14" xfId="0" applyNumberFormat="1" applyFont="1" applyFill="1" applyBorder="1"/>
    <xf numFmtId="4" fontId="5" fillId="3" borderId="10" xfId="0" applyNumberFormat="1" applyFont="1" applyFill="1" applyBorder="1" applyAlignment="1">
      <alignment horizontal="right"/>
    </xf>
    <xf numFmtId="4" fontId="2" fillId="3" borderId="2" xfId="0" applyNumberFormat="1" applyFont="1" applyFill="1" applyBorder="1"/>
    <xf numFmtId="4" fontId="2" fillId="3" borderId="4" xfId="0" applyNumberFormat="1" applyFont="1" applyFill="1" applyBorder="1" applyAlignment="1">
      <alignment horizontal="right"/>
    </xf>
    <xf numFmtId="4" fontId="5" fillId="3" borderId="18" xfId="0" applyNumberFormat="1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left"/>
    </xf>
    <xf numFmtId="0" fontId="7" fillId="0" borderId="5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0" fillId="0" borderId="4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7" fillId="0" borderId="19" xfId="0" applyNumberFormat="1" applyFont="1" applyBorder="1" applyAlignment="1">
      <alignment horizontal="left" vertical="center"/>
    </xf>
    <xf numFmtId="0" fontId="1" fillId="0" borderId="29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2" borderId="27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20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1" fillId="2" borderId="9" xfId="0" applyNumberFormat="1" applyFont="1" applyFill="1" applyBorder="1" applyAlignment="1">
      <alignment horizontal="left"/>
    </xf>
    <xf numFmtId="0" fontId="12" fillId="0" borderId="10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0" fontId="1" fillId="2" borderId="17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0" fontId="5" fillId="2" borderId="5" xfId="0" applyNumberFormat="1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5" fillId="0" borderId="28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1" fillId="0" borderId="24" xfId="0" applyNumberFormat="1" applyFont="1" applyBorder="1" applyAlignment="1">
      <alignment horizontal="left"/>
    </xf>
    <xf numFmtId="0" fontId="6" fillId="0" borderId="27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6" fillId="2" borderId="27" xfId="0" applyNumberFormat="1" applyFont="1" applyFill="1" applyBorder="1" applyAlignment="1">
      <alignment horizontal="left"/>
    </xf>
    <xf numFmtId="4" fontId="5" fillId="0" borderId="7" xfId="0" applyNumberFormat="1" applyFont="1" applyFill="1" applyBorder="1"/>
    <xf numFmtId="4" fontId="5" fillId="0" borderId="8" xfId="0" applyNumberFormat="1" applyFont="1" applyFill="1" applyBorder="1"/>
    <xf numFmtId="4" fontId="7" fillId="0" borderId="2" xfId="0" applyNumberFormat="1" applyFont="1" applyFill="1" applyBorder="1"/>
    <xf numFmtId="4" fontId="7" fillId="0" borderId="4" xfId="0" applyNumberFormat="1" applyFont="1" applyFill="1" applyBorder="1"/>
    <xf numFmtId="4" fontId="1" fillId="0" borderId="3" xfId="0" applyNumberFormat="1" applyFont="1" applyFill="1" applyBorder="1" applyAlignment="1"/>
    <xf numFmtId="4" fontId="5" fillId="0" borderId="11" xfId="0" applyNumberFormat="1" applyFont="1" applyFill="1" applyBorder="1" applyAlignment="1">
      <alignment horizontal="right"/>
    </xf>
    <xf numFmtId="4" fontId="1" fillId="0" borderId="1" xfId="0" applyNumberFormat="1" applyFont="1" applyFill="1" applyBorder="1"/>
    <xf numFmtId="0" fontId="2" fillId="0" borderId="9" xfId="0" applyNumberFormat="1" applyFont="1" applyFill="1" applyBorder="1" applyAlignment="1">
      <alignment horizontal="right"/>
    </xf>
    <xf numFmtId="4" fontId="10" fillId="0" borderId="10" xfId="0" applyNumberFormat="1" applyFont="1" applyFill="1" applyBorder="1"/>
    <xf numFmtId="0" fontId="10" fillId="0" borderId="0" xfId="0" applyFont="1"/>
    <xf numFmtId="4" fontId="9" fillId="0" borderId="3" xfId="0" applyNumberFormat="1" applyFont="1" applyFill="1" applyBorder="1"/>
    <xf numFmtId="4" fontId="2" fillId="3" borderId="6" xfId="0" applyNumberFormat="1" applyFont="1" applyFill="1" applyBorder="1"/>
    <xf numFmtId="4" fontId="5" fillId="3" borderId="9" xfId="0" applyNumberFormat="1" applyFont="1" applyFill="1" applyBorder="1" applyAlignment="1">
      <alignment horizontal="right"/>
    </xf>
    <xf numFmtId="4" fontId="5" fillId="3" borderId="9" xfId="0" applyNumberFormat="1" applyFont="1" applyFill="1" applyBorder="1"/>
    <xf numFmtId="49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10" xfId="0" applyFont="1" applyBorder="1"/>
    <xf numFmtId="4" fontId="17" fillId="0" borderId="10" xfId="0" applyNumberFormat="1" applyFont="1" applyBorder="1"/>
    <xf numFmtId="0" fontId="17" fillId="0" borderId="13" xfId="0" applyFont="1" applyBorder="1"/>
    <xf numFmtId="4" fontId="17" fillId="0" borderId="30" xfId="0" applyNumberFormat="1" applyFont="1" applyBorder="1"/>
    <xf numFmtId="4" fontId="17" fillId="0" borderId="30" xfId="0" applyNumberFormat="1" applyFont="1" applyFill="1" applyBorder="1"/>
    <xf numFmtId="4" fontId="17" fillId="0" borderId="10" xfId="0" applyNumberFormat="1" applyFont="1" applyFill="1" applyBorder="1"/>
    <xf numFmtId="4" fontId="17" fillId="0" borderId="2" xfId="0" applyNumberFormat="1" applyFont="1" applyFill="1" applyBorder="1"/>
    <xf numFmtId="4" fontId="17" fillId="0" borderId="2" xfId="0" applyNumberFormat="1" applyFont="1" applyBorder="1"/>
    <xf numFmtId="0" fontId="17" fillId="0" borderId="9" xfId="0" applyFont="1" applyBorder="1"/>
    <xf numFmtId="0" fontId="17" fillId="0" borderId="14" xfId="0" applyFont="1" applyBorder="1"/>
    <xf numFmtId="4" fontId="17" fillId="0" borderId="31" xfId="0" applyNumberFormat="1" applyFont="1" applyBorder="1"/>
    <xf numFmtId="4" fontId="17" fillId="0" borderId="9" xfId="0" applyNumberFormat="1" applyFont="1" applyBorder="1"/>
    <xf numFmtId="0" fontId="17" fillId="0" borderId="31" xfId="0" applyFont="1" applyBorder="1"/>
    <xf numFmtId="0" fontId="17" fillId="0" borderId="5" xfId="0" applyFont="1" applyBorder="1"/>
    <xf numFmtId="0" fontId="14" fillId="0" borderId="32" xfId="0" applyFont="1" applyBorder="1"/>
    <xf numFmtId="0" fontId="14" fillId="0" borderId="25" xfId="0" applyFont="1" applyBorder="1"/>
    <xf numFmtId="4" fontId="14" fillId="0" borderId="32" xfId="0" applyNumberFormat="1" applyFont="1" applyBorder="1"/>
    <xf numFmtId="4" fontId="14" fillId="0" borderId="19" xfId="0" applyNumberFormat="1" applyFont="1" applyBorder="1"/>
    <xf numFmtId="4" fontId="14" fillId="4" borderId="19" xfId="0" applyNumberFormat="1" applyFont="1" applyFill="1" applyBorder="1"/>
    <xf numFmtId="4" fontId="17" fillId="0" borderId="13" xfId="0" applyNumberFormat="1" applyFont="1" applyBorder="1"/>
    <xf numFmtId="4" fontId="17" fillId="0" borderId="14" xfId="0" applyNumberFormat="1" applyFont="1" applyBorder="1"/>
    <xf numFmtId="4" fontId="14" fillId="0" borderId="35" xfId="0" applyNumberFormat="1" applyFont="1" applyBorder="1"/>
    <xf numFmtId="4" fontId="17" fillId="4" borderId="36" xfId="0" applyNumberFormat="1" applyFont="1" applyFill="1" applyBorder="1"/>
    <xf numFmtId="4" fontId="17" fillId="4" borderId="37" xfId="0" applyNumberFormat="1" applyFont="1" applyFill="1" applyBorder="1"/>
    <xf numFmtId="0" fontId="17" fillId="4" borderId="37" xfId="0" applyFont="1" applyFill="1" applyBorder="1"/>
    <xf numFmtId="0" fontId="12" fillId="0" borderId="35" xfId="0" applyFont="1" applyBorder="1"/>
    <xf numFmtId="0" fontId="0" fillId="0" borderId="28" xfId="0" applyBorder="1"/>
    <xf numFmtId="0" fontId="17" fillId="0" borderId="8" xfId="0" applyFont="1" applyBorder="1"/>
    <xf numFmtId="0" fontId="17" fillId="0" borderId="26" xfId="0" applyFont="1" applyBorder="1"/>
    <xf numFmtId="4" fontId="17" fillId="0" borderId="38" xfId="0" applyNumberFormat="1" applyFont="1" applyBorder="1"/>
    <xf numFmtId="4" fontId="17" fillId="0" borderId="8" xfId="0" applyNumberFormat="1" applyFont="1" applyBorder="1"/>
    <xf numFmtId="4" fontId="17" fillId="0" borderId="26" xfId="0" applyNumberFormat="1" applyFont="1" applyBorder="1"/>
    <xf numFmtId="4" fontId="17" fillId="4" borderId="39" xfId="0" applyNumberFormat="1" applyFont="1" applyFill="1" applyBorder="1"/>
    <xf numFmtId="4" fontId="17" fillId="0" borderId="38" xfId="0" applyNumberFormat="1" applyFont="1" applyFill="1" applyBorder="1"/>
    <xf numFmtId="4" fontId="17" fillId="0" borderId="4" xfId="0" applyNumberFormat="1" applyFont="1" applyFill="1" applyBorder="1"/>
    <xf numFmtId="4" fontId="17" fillId="0" borderId="8" xfId="0" applyNumberFormat="1" applyFont="1" applyFill="1" applyBorder="1"/>
    <xf numFmtId="0" fontId="14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6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tabSelected="1" topLeftCell="A172" workbookViewId="0">
      <selection activeCell="N24" sqref="N24"/>
    </sheetView>
  </sheetViews>
  <sheetFormatPr defaultRowHeight="12.75" x14ac:dyDescent="0.2"/>
  <cols>
    <col min="1" max="1" width="8.140625" customWidth="1"/>
    <col min="2" max="2" width="9.140625" style="367" customWidth="1"/>
    <col min="3" max="3" width="45" customWidth="1"/>
    <col min="4" max="4" width="14.7109375" customWidth="1"/>
    <col min="5" max="5" width="14.28515625" style="169" customWidth="1"/>
    <col min="6" max="9" width="14.28515625" customWidth="1"/>
  </cols>
  <sheetData>
    <row r="1" spans="1:9" ht="15" x14ac:dyDescent="0.25">
      <c r="A1" s="429" t="s">
        <v>71</v>
      </c>
      <c r="B1" s="429"/>
      <c r="C1" s="429"/>
      <c r="D1" s="429"/>
      <c r="E1" s="160"/>
      <c r="F1" s="4"/>
      <c r="G1" s="5"/>
      <c r="H1" s="5"/>
      <c r="I1" s="5"/>
    </row>
    <row r="2" spans="1:9" ht="15" x14ac:dyDescent="0.25">
      <c r="A2" s="429" t="s">
        <v>70</v>
      </c>
      <c r="B2" s="429"/>
      <c r="C2" s="429"/>
      <c r="D2" s="7"/>
      <c r="E2" s="160"/>
      <c r="F2" s="4"/>
      <c r="G2" s="5"/>
      <c r="H2" s="5"/>
      <c r="I2" s="5"/>
    </row>
    <row r="3" spans="1:9" ht="9" customHeight="1" x14ac:dyDescent="0.2">
      <c r="A3" s="208"/>
      <c r="B3" s="320"/>
      <c r="C3" s="208"/>
      <c r="D3" s="7"/>
      <c r="E3" s="160"/>
      <c r="F3" s="4"/>
      <c r="G3" s="5"/>
      <c r="H3" s="5"/>
      <c r="I3" s="5"/>
    </row>
    <row r="4" spans="1:9" ht="14.25" x14ac:dyDescent="0.2">
      <c r="A4" s="431" t="s">
        <v>213</v>
      </c>
      <c r="B4" s="431"/>
      <c r="C4" s="431"/>
      <c r="D4" s="7"/>
      <c r="E4" s="160"/>
      <c r="F4" s="4"/>
      <c r="G4" s="5"/>
      <c r="H4" s="5"/>
      <c r="I4" s="5"/>
    </row>
    <row r="5" spans="1:9" ht="20.25" x14ac:dyDescent="0.3">
      <c r="A5" s="433" t="s">
        <v>212</v>
      </c>
      <c r="B5" s="433"/>
      <c r="C5" s="433"/>
      <c r="D5" s="433"/>
      <c r="E5" s="433"/>
      <c r="F5" s="433"/>
      <c r="G5" s="433"/>
      <c r="H5" s="433"/>
      <c r="I5" s="209"/>
    </row>
    <row r="6" spans="1:9" ht="20.25" customHeight="1" x14ac:dyDescent="0.2">
      <c r="A6" s="228"/>
      <c r="B6" s="321"/>
      <c r="C6" s="434" t="s">
        <v>179</v>
      </c>
      <c r="D6" s="434"/>
      <c r="E6" s="434"/>
      <c r="F6" s="434"/>
      <c r="G6" s="434"/>
      <c r="H6" s="434"/>
      <c r="I6" s="434"/>
    </row>
    <row r="7" spans="1:9" ht="15.75" x14ac:dyDescent="0.25">
      <c r="A7" s="1"/>
      <c r="B7" s="182"/>
      <c r="C7" s="430"/>
      <c r="D7" s="430"/>
      <c r="E7" s="430"/>
      <c r="F7" s="430"/>
      <c r="G7" s="430"/>
      <c r="H7" s="430"/>
      <c r="I7" s="11"/>
    </row>
    <row r="8" spans="1:9" ht="3.75" customHeight="1" thickBot="1" x14ac:dyDescent="0.3">
      <c r="A8" s="1"/>
      <c r="B8" s="182"/>
      <c r="C8" s="8"/>
      <c r="D8" s="9"/>
      <c r="E8" s="274"/>
      <c r="F8" s="10"/>
      <c r="G8" s="11"/>
      <c r="H8" s="11"/>
      <c r="I8" s="11"/>
    </row>
    <row r="9" spans="1:9" ht="58.5" customHeight="1" thickBot="1" x14ac:dyDescent="0.25">
      <c r="A9" s="215" t="s">
        <v>44</v>
      </c>
      <c r="B9" s="338" t="s">
        <v>204</v>
      </c>
      <c r="C9" s="384" t="s">
        <v>178</v>
      </c>
      <c r="D9" s="383" t="s">
        <v>45</v>
      </c>
      <c r="E9" s="275" t="s">
        <v>69</v>
      </c>
      <c r="F9" s="214" t="s">
        <v>104</v>
      </c>
      <c r="G9" s="214" t="s">
        <v>203</v>
      </c>
      <c r="H9" s="214" t="s">
        <v>90</v>
      </c>
      <c r="I9" s="214" t="s">
        <v>72</v>
      </c>
    </row>
    <row r="10" spans="1:9" ht="14.25" customHeight="1" x14ac:dyDescent="0.25">
      <c r="A10" s="1"/>
      <c r="B10" s="339"/>
      <c r="C10" s="13"/>
      <c r="D10" s="3"/>
      <c r="E10" s="276"/>
      <c r="F10" s="12"/>
      <c r="G10" s="12"/>
      <c r="H10" s="12"/>
      <c r="I10" s="12"/>
    </row>
    <row r="11" spans="1:9" s="11" customFormat="1" ht="14.25" customHeight="1" x14ac:dyDescent="0.25">
      <c r="A11" s="75"/>
      <c r="B11" s="340"/>
      <c r="C11" s="114" t="s">
        <v>47</v>
      </c>
      <c r="D11" s="115"/>
      <c r="E11" s="277"/>
      <c r="F11" s="116"/>
      <c r="G11" s="116"/>
      <c r="H11" s="116"/>
      <c r="I11" s="116"/>
    </row>
    <row r="12" spans="1:9" ht="15.75" x14ac:dyDescent="0.25">
      <c r="A12" s="196"/>
      <c r="B12" s="322"/>
      <c r="C12" s="261" t="s">
        <v>87</v>
      </c>
      <c r="D12" s="244">
        <f>SUM(E12:E15)+F15</f>
        <v>751230</v>
      </c>
      <c r="E12" s="278"/>
      <c r="F12" s="278"/>
      <c r="G12" s="369"/>
      <c r="H12" s="369"/>
      <c r="I12" s="369"/>
    </row>
    <row r="13" spans="1:9" ht="15.75" x14ac:dyDescent="0.25">
      <c r="A13" s="199">
        <v>67111</v>
      </c>
      <c r="B13" s="322"/>
      <c r="C13" s="109" t="s">
        <v>91</v>
      </c>
      <c r="D13" s="244"/>
      <c r="E13" s="278">
        <f>SUM(E163)</f>
        <v>743830</v>
      </c>
      <c r="F13" s="278"/>
      <c r="G13" s="369"/>
      <c r="H13" s="369"/>
      <c r="I13" s="369"/>
    </row>
    <row r="14" spans="1:9" ht="15.75" x14ac:dyDescent="0.25">
      <c r="A14" s="199">
        <v>67112</v>
      </c>
      <c r="B14" s="322"/>
      <c r="C14" s="109" t="s">
        <v>92</v>
      </c>
      <c r="D14" s="111"/>
      <c r="E14" s="278">
        <f>SUM(E166)</f>
        <v>300</v>
      </c>
      <c r="F14" s="278"/>
      <c r="G14" s="369"/>
      <c r="H14" s="369"/>
      <c r="I14" s="369"/>
    </row>
    <row r="15" spans="1:9" ht="15.75" x14ac:dyDescent="0.25">
      <c r="A15" s="205">
        <v>67111</v>
      </c>
      <c r="B15" s="323"/>
      <c r="C15" s="110" t="s">
        <v>93</v>
      </c>
      <c r="D15" s="181"/>
      <c r="E15" s="279"/>
      <c r="F15" s="279">
        <f>SUM(F189)</f>
        <v>7100</v>
      </c>
      <c r="G15" s="370"/>
      <c r="H15" s="370"/>
      <c r="I15" s="370"/>
    </row>
    <row r="16" spans="1:9" ht="14.25" x14ac:dyDescent="0.2">
      <c r="A16" s="200">
        <v>63311</v>
      </c>
      <c r="B16" s="324"/>
      <c r="C16" s="112" t="s">
        <v>77</v>
      </c>
      <c r="D16" s="113">
        <f t="shared" ref="D16:D20" si="0">SUM(E16:I16)</f>
        <v>94330</v>
      </c>
      <c r="E16" s="234"/>
      <c r="F16" s="234"/>
      <c r="G16" s="234">
        <f>SUM(G189)</f>
        <v>94330</v>
      </c>
      <c r="H16" s="234"/>
      <c r="I16" s="234">
        <v>0</v>
      </c>
    </row>
    <row r="17" spans="1:13" ht="14.25" x14ac:dyDescent="0.2">
      <c r="A17" s="200">
        <v>63312</v>
      </c>
      <c r="B17" s="324"/>
      <c r="C17" s="112" t="s">
        <v>110</v>
      </c>
      <c r="D17" s="113">
        <f t="shared" si="0"/>
        <v>2500</v>
      </c>
      <c r="E17" s="234"/>
      <c r="F17" s="234"/>
      <c r="G17" s="234">
        <v>0</v>
      </c>
      <c r="H17" s="234">
        <v>2500</v>
      </c>
      <c r="I17" s="234">
        <v>0</v>
      </c>
    </row>
    <row r="18" spans="1:13" ht="14.25" x14ac:dyDescent="0.2">
      <c r="A18" s="200">
        <v>65264</v>
      </c>
      <c r="B18" s="324"/>
      <c r="C18" s="112" t="s">
        <v>57</v>
      </c>
      <c r="D18" s="113">
        <f t="shared" si="0"/>
        <v>120000</v>
      </c>
      <c r="E18" s="234"/>
      <c r="F18" s="234"/>
      <c r="G18" s="234">
        <v>0</v>
      </c>
      <c r="H18" s="234"/>
      <c r="I18" s="234">
        <v>120000</v>
      </c>
    </row>
    <row r="19" spans="1:13" ht="14.25" x14ac:dyDescent="0.2">
      <c r="A19" s="200">
        <v>66141</v>
      </c>
      <c r="B19" s="324"/>
      <c r="C19" s="112" t="s">
        <v>94</v>
      </c>
      <c r="D19" s="113">
        <f t="shared" si="0"/>
        <v>68000</v>
      </c>
      <c r="E19" s="234"/>
      <c r="F19" s="234"/>
      <c r="G19" s="234">
        <v>0</v>
      </c>
      <c r="H19" s="234"/>
      <c r="I19" s="234">
        <v>68000</v>
      </c>
    </row>
    <row r="20" spans="1:13" s="117" customFormat="1" ht="14.25" x14ac:dyDescent="0.2">
      <c r="A20" s="200">
        <v>66151</v>
      </c>
      <c r="B20" s="200"/>
      <c r="C20" s="226" t="s">
        <v>81</v>
      </c>
      <c r="D20" s="113">
        <f t="shared" si="0"/>
        <v>2500</v>
      </c>
      <c r="E20" s="234"/>
      <c r="F20" s="234"/>
      <c r="G20" s="234"/>
      <c r="H20" s="234"/>
      <c r="I20" s="234">
        <v>2500</v>
      </c>
    </row>
    <row r="21" spans="1:13" ht="16.5" thickBot="1" x14ac:dyDescent="0.3">
      <c r="A21" s="14"/>
      <c r="B21" s="341"/>
      <c r="C21" s="15"/>
      <c r="D21" s="16"/>
      <c r="E21" s="161"/>
      <c r="F21" s="161"/>
      <c r="G21" s="274"/>
      <c r="H21" s="274"/>
      <c r="I21" s="274"/>
    </row>
    <row r="22" spans="1:13" s="71" customFormat="1" ht="17.25" thickTop="1" thickBot="1" x14ac:dyDescent="0.3">
      <c r="A22" s="126"/>
      <c r="B22" s="342"/>
      <c r="C22" s="127" t="s">
        <v>48</v>
      </c>
      <c r="D22" s="128">
        <f>SUM(E22:I22)</f>
        <v>1038560</v>
      </c>
      <c r="E22" s="314">
        <f>SUM(E12:E20)</f>
        <v>744130</v>
      </c>
      <c r="F22" s="314">
        <f>SUM(F12:F20)</f>
        <v>7100</v>
      </c>
      <c r="G22" s="314">
        <f>SUM(G12:G20)</f>
        <v>94330</v>
      </c>
      <c r="H22" s="314">
        <f>SUM(H12:H20)</f>
        <v>2500</v>
      </c>
      <c r="I22" s="314">
        <f>SUM(I12:I20)</f>
        <v>190500</v>
      </c>
      <c r="M22" s="26"/>
    </row>
    <row r="23" spans="1:13" s="5" customFormat="1" ht="16.5" thickTop="1" x14ac:dyDescent="0.25">
      <c r="A23" s="14"/>
      <c r="B23" s="341"/>
      <c r="C23" s="15"/>
      <c r="D23" s="16"/>
      <c r="E23" s="184"/>
      <c r="F23" s="184"/>
      <c r="G23" s="274"/>
      <c r="H23" s="274"/>
      <c r="I23" s="274"/>
      <c r="M23" s="20"/>
    </row>
    <row r="24" spans="1:13" ht="16.5" thickBot="1" x14ac:dyDescent="0.3">
      <c r="A24" s="108"/>
      <c r="B24" s="343"/>
      <c r="C24" s="26" t="s">
        <v>46</v>
      </c>
      <c r="D24" s="27"/>
      <c r="E24" s="272"/>
      <c r="F24" s="272"/>
      <c r="G24" s="272"/>
      <c r="H24" s="272"/>
      <c r="I24" s="272"/>
    </row>
    <row r="25" spans="1:13" s="5" customFormat="1" ht="16.5" thickBot="1" x14ac:dyDescent="0.3">
      <c r="A25" s="146">
        <v>31</v>
      </c>
      <c r="B25" s="344"/>
      <c r="C25" s="147" t="s">
        <v>29</v>
      </c>
      <c r="D25" s="148">
        <f>SUM(D27)</f>
        <v>555060</v>
      </c>
      <c r="E25" s="280">
        <f t="shared" ref="E25:I25" si="1">SUM(E27)</f>
        <v>555060</v>
      </c>
      <c r="F25" s="280">
        <f t="shared" si="1"/>
        <v>0</v>
      </c>
      <c r="G25" s="280">
        <f t="shared" si="1"/>
        <v>0</v>
      </c>
      <c r="H25" s="280">
        <f t="shared" si="1"/>
        <v>0</v>
      </c>
      <c r="I25" s="280">
        <f t="shared" si="1"/>
        <v>0</v>
      </c>
    </row>
    <row r="26" spans="1:13" ht="15.75" x14ac:dyDescent="0.25">
      <c r="A26" s="81"/>
      <c r="B26" s="345"/>
      <c r="C26" s="80"/>
      <c r="D26" s="79"/>
      <c r="E26" s="281"/>
      <c r="F26" s="281"/>
      <c r="G26" s="281"/>
      <c r="H26" s="281"/>
      <c r="I26" s="281"/>
    </row>
    <row r="27" spans="1:13" ht="15" x14ac:dyDescent="0.25">
      <c r="A27" s="74">
        <v>31</v>
      </c>
      <c r="B27" s="346"/>
      <c r="C27" s="45" t="s">
        <v>31</v>
      </c>
      <c r="D27" s="44">
        <f t="shared" ref="D27:I27" si="2">SUM(D28:D35)</f>
        <v>555060</v>
      </c>
      <c r="E27" s="156">
        <f t="shared" si="2"/>
        <v>555060</v>
      </c>
      <c r="F27" s="156">
        <f t="shared" si="2"/>
        <v>0</v>
      </c>
      <c r="G27" s="156">
        <f t="shared" si="2"/>
        <v>0</v>
      </c>
      <c r="H27" s="156">
        <f t="shared" si="2"/>
        <v>0</v>
      </c>
      <c r="I27" s="156">
        <f t="shared" si="2"/>
        <v>0</v>
      </c>
    </row>
    <row r="28" spans="1:13" x14ac:dyDescent="0.2">
      <c r="A28" s="192">
        <v>31111</v>
      </c>
      <c r="B28" s="325">
        <v>430</v>
      </c>
      <c r="C28" s="40" t="s">
        <v>99</v>
      </c>
      <c r="D28" s="97">
        <f t="shared" ref="D28:D35" si="3">SUM(E28:I28)</f>
        <v>450000</v>
      </c>
      <c r="E28" s="163">
        <v>450000</v>
      </c>
      <c r="F28" s="163">
        <v>0</v>
      </c>
      <c r="G28" s="163">
        <v>0</v>
      </c>
      <c r="H28" s="163">
        <v>0</v>
      </c>
      <c r="I28" s="163">
        <v>0</v>
      </c>
    </row>
    <row r="29" spans="1:13" x14ac:dyDescent="0.2">
      <c r="A29" s="191">
        <v>31212</v>
      </c>
      <c r="B29" s="326">
        <v>431</v>
      </c>
      <c r="C29" s="63" t="s">
        <v>111</v>
      </c>
      <c r="D29" s="97">
        <f t="shared" si="3"/>
        <v>300</v>
      </c>
      <c r="E29" s="213">
        <v>300</v>
      </c>
      <c r="F29" s="163">
        <v>0</v>
      </c>
      <c r="G29" s="163">
        <v>0</v>
      </c>
      <c r="H29" s="163">
        <v>0</v>
      </c>
      <c r="I29" s="163">
        <v>0</v>
      </c>
    </row>
    <row r="30" spans="1:13" x14ac:dyDescent="0.2">
      <c r="A30" s="191">
        <v>31213</v>
      </c>
      <c r="B30" s="326">
        <v>433</v>
      </c>
      <c r="C30" s="165" t="s">
        <v>56</v>
      </c>
      <c r="D30" s="98">
        <f t="shared" si="3"/>
        <v>11960</v>
      </c>
      <c r="E30" s="213">
        <v>11960</v>
      </c>
      <c r="F30" s="158">
        <v>0</v>
      </c>
      <c r="G30" s="158">
        <v>0</v>
      </c>
      <c r="H30" s="158">
        <v>0</v>
      </c>
      <c r="I30" s="158">
        <v>0</v>
      </c>
    </row>
    <row r="31" spans="1:13" x14ac:dyDescent="0.2">
      <c r="A31" s="191">
        <v>31214</v>
      </c>
      <c r="B31" s="191">
        <v>432</v>
      </c>
      <c r="C31" s="211" t="s">
        <v>103</v>
      </c>
      <c r="D31" s="98">
        <f t="shared" si="3"/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</row>
    <row r="32" spans="1:13" x14ac:dyDescent="0.2">
      <c r="A32" s="191">
        <v>31215</v>
      </c>
      <c r="B32" s="191" t="s">
        <v>148</v>
      </c>
      <c r="C32" s="211" t="s">
        <v>147</v>
      </c>
      <c r="D32" s="98">
        <f t="shared" si="3"/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</row>
    <row r="33" spans="1:9" x14ac:dyDescent="0.2">
      <c r="A33" s="191">
        <v>31216</v>
      </c>
      <c r="B33" s="191" t="s">
        <v>146</v>
      </c>
      <c r="C33" s="211" t="s">
        <v>88</v>
      </c>
      <c r="D33" s="98">
        <f t="shared" si="3"/>
        <v>4400</v>
      </c>
      <c r="E33" s="213">
        <v>4400</v>
      </c>
      <c r="F33" s="213">
        <v>0</v>
      </c>
      <c r="G33" s="213">
        <v>0</v>
      </c>
      <c r="H33" s="213">
        <v>0</v>
      </c>
      <c r="I33" s="213">
        <v>0</v>
      </c>
    </row>
    <row r="34" spans="1:9" x14ac:dyDescent="0.2">
      <c r="A34" s="191">
        <v>31219</v>
      </c>
      <c r="B34" s="326" t="s">
        <v>149</v>
      </c>
      <c r="C34" s="165" t="s">
        <v>125</v>
      </c>
      <c r="D34" s="98">
        <f t="shared" si="3"/>
        <v>14100</v>
      </c>
      <c r="E34" s="213">
        <v>14100</v>
      </c>
      <c r="F34" s="158">
        <v>0</v>
      </c>
      <c r="G34" s="163">
        <v>0</v>
      </c>
      <c r="H34" s="163">
        <v>0</v>
      </c>
      <c r="I34" s="163">
        <v>0</v>
      </c>
    </row>
    <row r="35" spans="1:9" x14ac:dyDescent="0.2">
      <c r="A35" s="191">
        <v>31321</v>
      </c>
      <c r="B35" s="326">
        <v>434</v>
      </c>
      <c r="C35" s="63" t="s">
        <v>32</v>
      </c>
      <c r="D35" s="97">
        <f t="shared" si="3"/>
        <v>74300</v>
      </c>
      <c r="E35" s="213">
        <v>74300</v>
      </c>
      <c r="F35" s="158">
        <v>0</v>
      </c>
      <c r="G35" s="163">
        <v>0</v>
      </c>
      <c r="H35" s="163">
        <v>0</v>
      </c>
      <c r="I35" s="163">
        <v>0</v>
      </c>
    </row>
    <row r="36" spans="1:9" ht="13.5" thickBot="1" x14ac:dyDescent="0.25">
      <c r="A36" s="22"/>
      <c r="B36" s="230"/>
      <c r="C36" s="20"/>
      <c r="D36" s="185"/>
      <c r="E36" s="164"/>
      <c r="F36" s="164"/>
      <c r="G36" s="302"/>
      <c r="H36" s="302"/>
      <c r="I36" s="302"/>
    </row>
    <row r="37" spans="1:9" ht="16.5" thickBot="1" x14ac:dyDescent="0.3">
      <c r="A37" s="146">
        <v>32</v>
      </c>
      <c r="B37" s="344"/>
      <c r="C37" s="147" t="s">
        <v>30</v>
      </c>
      <c r="D37" s="148">
        <f t="shared" ref="D37:I37" si="4">SUM(D39+D49+D74+D127+D134)</f>
        <v>398700</v>
      </c>
      <c r="E37" s="280">
        <f t="shared" si="4"/>
        <v>187770</v>
      </c>
      <c r="F37" s="280">
        <f t="shared" si="4"/>
        <v>7100</v>
      </c>
      <c r="G37" s="280">
        <f t="shared" si="4"/>
        <v>31330</v>
      </c>
      <c r="H37" s="280">
        <f t="shared" si="4"/>
        <v>2500</v>
      </c>
      <c r="I37" s="280">
        <f t="shared" si="4"/>
        <v>170000</v>
      </c>
    </row>
    <row r="38" spans="1:9" ht="12" customHeight="1" x14ac:dyDescent="0.25">
      <c r="A38" s="22"/>
      <c r="B38" s="230"/>
      <c r="C38" s="33"/>
      <c r="D38" s="17"/>
      <c r="E38" s="282"/>
      <c r="F38" s="282"/>
      <c r="G38" s="160"/>
      <c r="H38" s="160"/>
      <c r="I38" s="160"/>
    </row>
    <row r="39" spans="1:9" ht="15" x14ac:dyDescent="0.25">
      <c r="A39" s="72">
        <v>321</v>
      </c>
      <c r="B39" s="347"/>
      <c r="C39" s="38" t="s">
        <v>0</v>
      </c>
      <c r="D39" s="48">
        <f t="shared" ref="D39:I39" si="5">SUM(D41+D45+D46+D47)</f>
        <v>12760</v>
      </c>
      <c r="E39" s="283">
        <f t="shared" si="5"/>
        <v>10120</v>
      </c>
      <c r="F39" s="283">
        <f t="shared" si="5"/>
        <v>260</v>
      </c>
      <c r="G39" s="283">
        <f t="shared" si="5"/>
        <v>680</v>
      </c>
      <c r="H39" s="283">
        <f t="shared" si="5"/>
        <v>0</v>
      </c>
      <c r="I39" s="283">
        <f t="shared" si="5"/>
        <v>1700</v>
      </c>
    </row>
    <row r="40" spans="1:9" ht="15" x14ac:dyDescent="0.25">
      <c r="A40" s="132"/>
      <c r="B40" s="348"/>
      <c r="C40" s="133"/>
      <c r="D40" s="134"/>
      <c r="E40" s="312"/>
      <c r="F40" s="312"/>
      <c r="G40" s="312"/>
      <c r="H40" s="312"/>
      <c r="I40" s="312"/>
    </row>
    <row r="41" spans="1:9" ht="15" x14ac:dyDescent="0.25">
      <c r="A41" s="96">
        <v>3211</v>
      </c>
      <c r="B41" s="349"/>
      <c r="C41" s="39" t="s">
        <v>1</v>
      </c>
      <c r="D41" s="47">
        <f t="shared" ref="D41:I41" si="6">SUM(D42:D44)</f>
        <v>3360</v>
      </c>
      <c r="E41" s="284">
        <f t="shared" si="6"/>
        <v>1720</v>
      </c>
      <c r="F41" s="284">
        <f t="shared" si="6"/>
        <v>260</v>
      </c>
      <c r="G41" s="284">
        <f t="shared" si="6"/>
        <v>680</v>
      </c>
      <c r="H41" s="284">
        <f t="shared" si="6"/>
        <v>0</v>
      </c>
      <c r="I41" s="284">
        <f t="shared" si="6"/>
        <v>700</v>
      </c>
    </row>
    <row r="42" spans="1:9" x14ac:dyDescent="0.2">
      <c r="A42" s="191">
        <v>32111</v>
      </c>
      <c r="B42" s="326">
        <v>440</v>
      </c>
      <c r="C42" s="63" t="s">
        <v>33</v>
      </c>
      <c r="D42" s="98">
        <f t="shared" ref="D42:D47" si="7">SUM(E42:I42)</f>
        <v>730</v>
      </c>
      <c r="E42" s="213">
        <v>300</v>
      </c>
      <c r="F42" s="158">
        <v>90</v>
      </c>
      <c r="G42" s="158">
        <v>240</v>
      </c>
      <c r="H42" s="158">
        <v>0</v>
      </c>
      <c r="I42" s="158">
        <v>100</v>
      </c>
    </row>
    <row r="43" spans="1:9" x14ac:dyDescent="0.2">
      <c r="A43" s="191">
        <v>32115</v>
      </c>
      <c r="B43" s="326">
        <v>444</v>
      </c>
      <c r="C43" s="63" t="s">
        <v>34</v>
      </c>
      <c r="D43" s="98">
        <f t="shared" si="7"/>
        <v>1400</v>
      </c>
      <c r="E43" s="213">
        <v>900</v>
      </c>
      <c r="F43" s="158">
        <v>0</v>
      </c>
      <c r="G43" s="158">
        <v>0</v>
      </c>
      <c r="H43" s="158">
        <v>0</v>
      </c>
      <c r="I43" s="158">
        <v>500</v>
      </c>
    </row>
    <row r="44" spans="1:9" s="78" customFormat="1" x14ac:dyDescent="0.2">
      <c r="A44" s="192">
        <v>32119</v>
      </c>
      <c r="B44" s="325">
        <v>445</v>
      </c>
      <c r="C44" s="40" t="s">
        <v>95</v>
      </c>
      <c r="D44" s="98">
        <f t="shared" si="7"/>
        <v>1230</v>
      </c>
      <c r="E44" s="235">
        <v>520</v>
      </c>
      <c r="F44" s="163">
        <v>170</v>
      </c>
      <c r="G44" s="163">
        <v>440</v>
      </c>
      <c r="H44" s="163">
        <v>0</v>
      </c>
      <c r="I44" s="163">
        <v>100</v>
      </c>
    </row>
    <row r="45" spans="1:9" s="78" customFormat="1" x14ac:dyDescent="0.2">
      <c r="A45" s="203">
        <v>32121</v>
      </c>
      <c r="B45" s="327">
        <v>439</v>
      </c>
      <c r="C45" s="77" t="s">
        <v>35</v>
      </c>
      <c r="D45" s="180">
        <f t="shared" si="7"/>
        <v>8400</v>
      </c>
      <c r="E45" s="253">
        <v>8400</v>
      </c>
      <c r="F45" s="371">
        <v>0</v>
      </c>
      <c r="G45" s="371">
        <v>0</v>
      </c>
      <c r="H45" s="371">
        <v>0</v>
      </c>
      <c r="I45" s="371">
        <v>0</v>
      </c>
    </row>
    <row r="46" spans="1:9" x14ac:dyDescent="0.2">
      <c r="A46" s="204">
        <v>32131</v>
      </c>
      <c r="B46" s="328">
        <v>446</v>
      </c>
      <c r="C46" s="123" t="s">
        <v>76</v>
      </c>
      <c r="D46" s="175">
        <f t="shared" si="7"/>
        <v>1000</v>
      </c>
      <c r="E46" s="233">
        <v>0</v>
      </c>
      <c r="F46" s="233">
        <v>0</v>
      </c>
      <c r="G46" s="233">
        <v>0</v>
      </c>
      <c r="H46" s="233">
        <v>0</v>
      </c>
      <c r="I46" s="233">
        <v>1000</v>
      </c>
    </row>
    <row r="47" spans="1:9" s="6" customFormat="1" ht="14.25" x14ac:dyDescent="0.2">
      <c r="A47" s="204">
        <v>32132</v>
      </c>
      <c r="B47" s="328">
        <v>447</v>
      </c>
      <c r="C47" s="123" t="s">
        <v>36</v>
      </c>
      <c r="D47" s="175">
        <f t="shared" si="7"/>
        <v>0</v>
      </c>
      <c r="E47" s="233">
        <v>0</v>
      </c>
      <c r="F47" s="233">
        <v>0</v>
      </c>
      <c r="G47" s="233">
        <v>0</v>
      </c>
      <c r="H47" s="233">
        <v>0</v>
      </c>
      <c r="I47" s="233">
        <v>0</v>
      </c>
    </row>
    <row r="48" spans="1:9" ht="10.5" customHeight="1" x14ac:dyDescent="0.2">
      <c r="A48" s="82"/>
      <c r="B48" s="263"/>
      <c r="C48" s="153"/>
      <c r="D48" s="151"/>
      <c r="E48" s="285"/>
      <c r="F48" s="285"/>
      <c r="G48" s="302"/>
      <c r="H48" s="302"/>
      <c r="I48" s="302"/>
    </row>
    <row r="49" spans="1:9" s="6" customFormat="1" ht="15" x14ac:dyDescent="0.25">
      <c r="A49" s="72">
        <v>322</v>
      </c>
      <c r="B49" s="350"/>
      <c r="C49" s="67" t="s">
        <v>2</v>
      </c>
      <c r="D49" s="48">
        <f t="shared" ref="D49:I49" si="8">SUM(D51+D58+D60+D66+D70)</f>
        <v>146380</v>
      </c>
      <c r="E49" s="283">
        <f t="shared" si="8"/>
        <v>85000</v>
      </c>
      <c r="F49" s="283">
        <f t="shared" si="8"/>
        <v>1440</v>
      </c>
      <c r="G49" s="283">
        <f t="shared" si="8"/>
        <v>2140</v>
      </c>
      <c r="H49" s="283">
        <f t="shared" si="8"/>
        <v>0</v>
      </c>
      <c r="I49" s="283">
        <f t="shared" si="8"/>
        <v>57800</v>
      </c>
    </row>
    <row r="50" spans="1:9" ht="15.75" x14ac:dyDescent="0.25">
      <c r="A50" s="129"/>
      <c r="B50" s="351"/>
      <c r="C50" s="130"/>
      <c r="D50" s="131"/>
      <c r="E50" s="313"/>
      <c r="F50" s="313"/>
      <c r="G50" s="313"/>
      <c r="H50" s="313"/>
      <c r="I50" s="313"/>
    </row>
    <row r="51" spans="1:9" ht="15" x14ac:dyDescent="0.25">
      <c r="A51" s="72">
        <v>3221</v>
      </c>
      <c r="B51" s="350"/>
      <c r="C51" s="67" t="s">
        <v>3</v>
      </c>
      <c r="D51" s="48">
        <f t="shared" ref="D51:I51" si="9">SUM(D52:D57)</f>
        <v>27900</v>
      </c>
      <c r="E51" s="283">
        <f>SUM(E52:E57)</f>
        <v>8000</v>
      </c>
      <c r="F51" s="283">
        <f t="shared" si="9"/>
        <v>1200</v>
      </c>
      <c r="G51" s="283">
        <f t="shared" si="9"/>
        <v>1500</v>
      </c>
      <c r="H51" s="283">
        <f t="shared" si="9"/>
        <v>0</v>
      </c>
      <c r="I51" s="283">
        <f t="shared" si="9"/>
        <v>17200</v>
      </c>
    </row>
    <row r="52" spans="1:9" x14ac:dyDescent="0.2">
      <c r="A52" s="193">
        <v>32211</v>
      </c>
      <c r="B52" s="193">
        <v>448</v>
      </c>
      <c r="C52" s="49" t="s">
        <v>101</v>
      </c>
      <c r="D52" s="98">
        <f t="shared" ref="D52:D56" si="10">SUM(E52:I52)</f>
        <v>4200</v>
      </c>
      <c r="E52" s="237">
        <v>2700</v>
      </c>
      <c r="F52" s="167">
        <v>0</v>
      </c>
      <c r="G52" s="167">
        <v>0</v>
      </c>
      <c r="H52" s="167">
        <v>0</v>
      </c>
      <c r="I52" s="167">
        <v>1500</v>
      </c>
    </row>
    <row r="53" spans="1:9" x14ac:dyDescent="0.2">
      <c r="A53" s="191">
        <v>32212</v>
      </c>
      <c r="B53" s="191">
        <v>449</v>
      </c>
      <c r="C53" s="64" t="s">
        <v>84</v>
      </c>
      <c r="D53" s="98">
        <f t="shared" si="10"/>
        <v>500</v>
      </c>
      <c r="E53" s="213">
        <v>300</v>
      </c>
      <c r="F53" s="158">
        <v>0</v>
      </c>
      <c r="G53" s="158">
        <v>0</v>
      </c>
      <c r="H53" s="158">
        <v>0</v>
      </c>
      <c r="I53" s="158">
        <v>200</v>
      </c>
    </row>
    <row r="54" spans="1:9" x14ac:dyDescent="0.2">
      <c r="A54" s="191">
        <v>32213</v>
      </c>
      <c r="B54" s="191">
        <v>450</v>
      </c>
      <c r="C54" s="64" t="s">
        <v>141</v>
      </c>
      <c r="D54" s="98">
        <f t="shared" si="10"/>
        <v>10000</v>
      </c>
      <c r="E54" s="213">
        <v>0</v>
      </c>
      <c r="F54" s="158">
        <v>0</v>
      </c>
      <c r="G54" s="158">
        <v>0</v>
      </c>
      <c r="H54" s="158">
        <v>0</v>
      </c>
      <c r="I54" s="158">
        <v>10000</v>
      </c>
    </row>
    <row r="55" spans="1:9" x14ac:dyDescent="0.2">
      <c r="A55" s="191">
        <v>32214</v>
      </c>
      <c r="B55" s="191">
        <v>451</v>
      </c>
      <c r="C55" s="64" t="s">
        <v>38</v>
      </c>
      <c r="D55" s="98">
        <f t="shared" si="10"/>
        <v>5500</v>
      </c>
      <c r="E55" s="213">
        <v>3500</v>
      </c>
      <c r="F55" s="158">
        <v>0</v>
      </c>
      <c r="G55" s="158">
        <v>0</v>
      </c>
      <c r="H55" s="158">
        <v>0</v>
      </c>
      <c r="I55" s="158">
        <v>2000</v>
      </c>
    </row>
    <row r="56" spans="1:9" ht="15" customHeight="1" x14ac:dyDescent="0.2">
      <c r="A56" s="191">
        <v>32219</v>
      </c>
      <c r="B56" s="191">
        <v>453</v>
      </c>
      <c r="C56" s="64" t="s">
        <v>112</v>
      </c>
      <c r="D56" s="98">
        <f t="shared" si="10"/>
        <v>5200</v>
      </c>
      <c r="E56" s="213">
        <v>500</v>
      </c>
      <c r="F56" s="158">
        <v>1200</v>
      </c>
      <c r="G56" s="158">
        <v>1500</v>
      </c>
      <c r="H56" s="158">
        <v>0</v>
      </c>
      <c r="I56" s="158">
        <v>2000</v>
      </c>
    </row>
    <row r="57" spans="1:9" x14ac:dyDescent="0.2">
      <c r="A57" s="191">
        <v>32219</v>
      </c>
      <c r="B57" s="191" t="s">
        <v>150</v>
      </c>
      <c r="C57" s="64" t="s">
        <v>65</v>
      </c>
      <c r="D57" s="98">
        <f>SUM(E57:I57)</f>
        <v>2500</v>
      </c>
      <c r="E57" s="213">
        <v>1000</v>
      </c>
      <c r="F57" s="213">
        <v>0</v>
      </c>
      <c r="G57" s="213">
        <v>0</v>
      </c>
      <c r="H57" s="213">
        <v>0</v>
      </c>
      <c r="I57" s="213">
        <v>1500</v>
      </c>
    </row>
    <row r="58" spans="1:9" x14ac:dyDescent="0.2">
      <c r="A58" s="258">
        <v>32225</v>
      </c>
      <c r="B58" s="352" t="s">
        <v>151</v>
      </c>
      <c r="C58" s="259" t="s">
        <v>106</v>
      </c>
      <c r="D58" s="260">
        <f>SUM(E58:I58)</f>
        <v>30000</v>
      </c>
      <c r="E58" s="286">
        <v>0</v>
      </c>
      <c r="F58" s="286">
        <v>0</v>
      </c>
      <c r="G58" s="286">
        <v>0</v>
      </c>
      <c r="H58" s="286">
        <v>0</v>
      </c>
      <c r="I58" s="286">
        <v>30000</v>
      </c>
    </row>
    <row r="59" spans="1:9" ht="14.25" x14ac:dyDescent="0.2">
      <c r="A59" s="191"/>
      <c r="B59" s="198"/>
      <c r="C59" s="83"/>
      <c r="D59" s="84"/>
      <c r="E59" s="213"/>
      <c r="F59" s="163"/>
      <c r="G59" s="163"/>
      <c r="H59" s="163"/>
      <c r="I59" s="163"/>
    </row>
    <row r="60" spans="1:9" ht="15" x14ac:dyDescent="0.25">
      <c r="A60" s="74">
        <v>3223</v>
      </c>
      <c r="B60" s="353"/>
      <c r="C60" s="67" t="s">
        <v>4</v>
      </c>
      <c r="D60" s="46">
        <f t="shared" ref="D60:I60" si="11">SUM(D61:D64)</f>
        <v>74980</v>
      </c>
      <c r="E60" s="287">
        <f t="shared" si="11"/>
        <v>73600</v>
      </c>
      <c r="F60" s="287">
        <f t="shared" si="11"/>
        <v>240</v>
      </c>
      <c r="G60" s="287">
        <f t="shared" si="11"/>
        <v>640</v>
      </c>
      <c r="H60" s="287">
        <f t="shared" si="11"/>
        <v>0</v>
      </c>
      <c r="I60" s="287">
        <f t="shared" si="11"/>
        <v>500</v>
      </c>
    </row>
    <row r="61" spans="1:9" x14ac:dyDescent="0.2">
      <c r="A61" s="191">
        <v>32231</v>
      </c>
      <c r="B61" s="191" t="s">
        <v>152</v>
      </c>
      <c r="C61" s="64" t="s">
        <v>61</v>
      </c>
      <c r="D61" s="98">
        <f>SUM(E61:I61)</f>
        <v>9400</v>
      </c>
      <c r="E61" s="213">
        <v>9400</v>
      </c>
      <c r="F61" s="213">
        <v>0</v>
      </c>
      <c r="G61" s="213">
        <v>0</v>
      </c>
      <c r="H61" s="213">
        <v>0</v>
      </c>
      <c r="I61" s="213">
        <v>0</v>
      </c>
    </row>
    <row r="62" spans="1:9" x14ac:dyDescent="0.2">
      <c r="A62" s="191">
        <v>322311</v>
      </c>
      <c r="B62" s="191" t="s">
        <v>153</v>
      </c>
      <c r="C62" s="64" t="s">
        <v>62</v>
      </c>
      <c r="D62" s="98">
        <f>SUM(E62:I62)</f>
        <v>28000</v>
      </c>
      <c r="E62" s="213">
        <v>28000</v>
      </c>
      <c r="F62" s="213">
        <v>0</v>
      </c>
      <c r="G62" s="213">
        <v>0</v>
      </c>
      <c r="H62" s="213">
        <v>0</v>
      </c>
      <c r="I62" s="213">
        <v>0</v>
      </c>
    </row>
    <row r="63" spans="1:9" x14ac:dyDescent="0.2">
      <c r="A63" s="191">
        <v>32233</v>
      </c>
      <c r="B63" s="191">
        <v>455</v>
      </c>
      <c r="C63" s="118" t="s">
        <v>96</v>
      </c>
      <c r="D63" s="99">
        <f>SUM(E63:I63)</f>
        <v>35000</v>
      </c>
      <c r="E63" s="235">
        <v>35000</v>
      </c>
      <c r="F63" s="163">
        <v>0</v>
      </c>
      <c r="G63" s="163">
        <v>0</v>
      </c>
      <c r="H63" s="163">
        <v>0</v>
      </c>
      <c r="I63" s="163">
        <v>0</v>
      </c>
    </row>
    <row r="64" spans="1:9" x14ac:dyDescent="0.2">
      <c r="A64" s="191">
        <v>32234</v>
      </c>
      <c r="B64" s="191">
        <v>456</v>
      </c>
      <c r="C64" s="118" t="s">
        <v>108</v>
      </c>
      <c r="D64" s="99">
        <f>SUM(E64:I64)</f>
        <v>2580</v>
      </c>
      <c r="E64" s="235">
        <v>1200</v>
      </c>
      <c r="F64" s="163">
        <v>240</v>
      </c>
      <c r="G64" s="163">
        <v>640</v>
      </c>
      <c r="H64" s="163">
        <v>0</v>
      </c>
      <c r="I64" s="163">
        <v>500</v>
      </c>
    </row>
    <row r="65" spans="1:9" ht="14.25" x14ac:dyDescent="0.2">
      <c r="A65" s="195"/>
      <c r="B65" s="195"/>
      <c r="C65" s="83"/>
      <c r="D65" s="84"/>
      <c r="E65" s="213"/>
      <c r="F65" s="213"/>
      <c r="G65" s="213"/>
      <c r="H65" s="213"/>
      <c r="I65" s="213"/>
    </row>
    <row r="66" spans="1:9" ht="15" x14ac:dyDescent="0.25">
      <c r="A66" s="197"/>
      <c r="B66" s="329"/>
      <c r="C66" s="73" t="s">
        <v>113</v>
      </c>
      <c r="D66" s="156">
        <f t="shared" ref="D66:I66" si="12">SUM(D67:D68)</f>
        <v>10000</v>
      </c>
      <c r="E66" s="156">
        <f t="shared" si="12"/>
        <v>3000</v>
      </c>
      <c r="F66" s="156">
        <f t="shared" si="12"/>
        <v>0</v>
      </c>
      <c r="G66" s="156">
        <f t="shared" si="12"/>
        <v>0</v>
      </c>
      <c r="H66" s="156">
        <f t="shared" si="12"/>
        <v>0</v>
      </c>
      <c r="I66" s="156">
        <f t="shared" si="12"/>
        <v>7000</v>
      </c>
    </row>
    <row r="67" spans="1:9" ht="13.5" customHeight="1" x14ac:dyDescent="0.2">
      <c r="A67" s="201">
        <v>32241</v>
      </c>
      <c r="B67" s="330">
        <v>451</v>
      </c>
      <c r="C67" s="65" t="s">
        <v>39</v>
      </c>
      <c r="D67" s="157">
        <f>SUM(E67:I67)</f>
        <v>2000</v>
      </c>
      <c r="E67" s="158">
        <v>0</v>
      </c>
      <c r="F67" s="158">
        <v>0</v>
      </c>
      <c r="G67" s="158">
        <v>0</v>
      </c>
      <c r="H67" s="158">
        <v>0</v>
      </c>
      <c r="I67" s="158">
        <v>2000</v>
      </c>
    </row>
    <row r="68" spans="1:9" x14ac:dyDescent="0.2">
      <c r="A68" s="202">
        <v>32242</v>
      </c>
      <c r="B68" s="331"/>
      <c r="C68" s="51" t="s">
        <v>196</v>
      </c>
      <c r="D68" s="157">
        <f>SUM(E68:I68)</f>
        <v>8000</v>
      </c>
      <c r="E68" s="159">
        <v>3000</v>
      </c>
      <c r="F68" s="159">
        <v>0</v>
      </c>
      <c r="G68" s="159">
        <v>0</v>
      </c>
      <c r="H68" s="159">
        <v>0</v>
      </c>
      <c r="I68" s="159">
        <v>5000</v>
      </c>
    </row>
    <row r="69" spans="1:9" ht="14.25" x14ac:dyDescent="0.2">
      <c r="A69" s="195"/>
      <c r="B69" s="230"/>
      <c r="C69" s="224"/>
      <c r="D69" s="225"/>
      <c r="E69" s="213"/>
      <c r="F69" s="213"/>
      <c r="G69" s="213"/>
      <c r="H69" s="213"/>
      <c r="I69" s="213"/>
    </row>
    <row r="70" spans="1:9" ht="15" x14ac:dyDescent="0.25">
      <c r="A70" s="74">
        <v>3225</v>
      </c>
      <c r="B70" s="353"/>
      <c r="C70" s="50" t="s">
        <v>5</v>
      </c>
      <c r="D70" s="46">
        <f t="shared" ref="D70:I70" si="13">SUM(D71:D72)</f>
        <v>3500</v>
      </c>
      <c r="E70" s="287">
        <f t="shared" si="13"/>
        <v>400</v>
      </c>
      <c r="F70" s="287">
        <f t="shared" si="13"/>
        <v>0</v>
      </c>
      <c r="G70" s="287">
        <f t="shared" si="13"/>
        <v>0</v>
      </c>
      <c r="H70" s="287">
        <f t="shared" si="13"/>
        <v>0</v>
      </c>
      <c r="I70" s="287">
        <f t="shared" si="13"/>
        <v>3100</v>
      </c>
    </row>
    <row r="71" spans="1:9" x14ac:dyDescent="0.2">
      <c r="A71" s="191">
        <v>32251</v>
      </c>
      <c r="B71" s="191">
        <v>457</v>
      </c>
      <c r="C71" s="64" t="s">
        <v>74</v>
      </c>
      <c r="D71" s="98">
        <f>SUM(E71:I71)</f>
        <v>2400</v>
      </c>
      <c r="E71" s="213">
        <v>400</v>
      </c>
      <c r="F71" s="158">
        <v>0</v>
      </c>
      <c r="G71" s="158">
        <v>0</v>
      </c>
      <c r="H71" s="158">
        <v>0</v>
      </c>
      <c r="I71" s="158">
        <v>2000</v>
      </c>
    </row>
    <row r="72" spans="1:9" s="6" customFormat="1" ht="14.25" x14ac:dyDescent="0.2">
      <c r="A72" s="206">
        <v>32271</v>
      </c>
      <c r="B72" s="206">
        <v>452</v>
      </c>
      <c r="C72" s="176" t="s">
        <v>124</v>
      </c>
      <c r="D72" s="177">
        <f>SUM(E72:I72)</f>
        <v>1100</v>
      </c>
      <c r="E72" s="236">
        <v>0</v>
      </c>
      <c r="F72" s="372">
        <v>0</v>
      </c>
      <c r="G72" s="372">
        <v>0</v>
      </c>
      <c r="H72" s="372">
        <v>0</v>
      </c>
      <c r="I72" s="372">
        <v>1100</v>
      </c>
    </row>
    <row r="73" spans="1:9" ht="10.5" customHeight="1" x14ac:dyDescent="0.25">
      <c r="A73" s="22"/>
      <c r="B73" s="230"/>
      <c r="C73" s="21"/>
      <c r="D73" s="101"/>
      <c r="E73" s="164"/>
      <c r="F73" s="164"/>
      <c r="G73" s="160"/>
      <c r="H73" s="160"/>
      <c r="I73" s="160"/>
    </row>
    <row r="74" spans="1:9" ht="15" x14ac:dyDescent="0.25">
      <c r="A74" s="72">
        <v>323</v>
      </c>
      <c r="B74" s="347"/>
      <c r="C74" s="38" t="s">
        <v>6</v>
      </c>
      <c r="D74" s="34">
        <f t="shared" ref="D74:I74" si="14">SUM(D76+D82+D91+D95+D101+D106+D109+D114+D118)</f>
        <v>217040</v>
      </c>
      <c r="E74" s="288">
        <f t="shared" si="14"/>
        <v>81930</v>
      </c>
      <c r="F74" s="288">
        <f t="shared" si="14"/>
        <v>3700</v>
      </c>
      <c r="G74" s="288">
        <f t="shared" si="14"/>
        <v>27910</v>
      </c>
      <c r="H74" s="288">
        <f t="shared" si="14"/>
        <v>2500</v>
      </c>
      <c r="I74" s="288">
        <f t="shared" si="14"/>
        <v>101000</v>
      </c>
    </row>
    <row r="75" spans="1:9" ht="15.75" x14ac:dyDescent="0.25">
      <c r="A75" s="135"/>
      <c r="B75" s="354"/>
      <c r="C75" s="136"/>
      <c r="D75" s="137"/>
      <c r="E75" s="315"/>
      <c r="F75" s="380"/>
      <c r="G75" s="317"/>
      <c r="H75" s="317"/>
      <c r="I75" s="317"/>
    </row>
    <row r="76" spans="1:9" ht="15" x14ac:dyDescent="0.25">
      <c r="A76" s="72">
        <v>3231</v>
      </c>
      <c r="B76" s="347"/>
      <c r="C76" s="38" t="s">
        <v>7</v>
      </c>
      <c r="D76" s="48">
        <f>SUM(D77:D80)</f>
        <v>7200</v>
      </c>
      <c r="E76" s="283">
        <f t="shared" ref="E76:I76" si="15">SUM(E77:E80)</f>
        <v>5200</v>
      </c>
      <c r="F76" s="283">
        <f t="shared" si="15"/>
        <v>0</v>
      </c>
      <c r="G76" s="283">
        <f t="shared" si="15"/>
        <v>0</v>
      </c>
      <c r="H76" s="283">
        <f t="shared" si="15"/>
        <v>0</v>
      </c>
      <c r="I76" s="283">
        <f t="shared" si="15"/>
        <v>2000</v>
      </c>
    </row>
    <row r="77" spans="1:9" ht="13.5" customHeight="1" x14ac:dyDescent="0.2">
      <c r="A77" s="191">
        <v>32311</v>
      </c>
      <c r="B77" s="326">
        <v>458</v>
      </c>
      <c r="C77" s="63" t="s">
        <v>100</v>
      </c>
      <c r="D77" s="107">
        <f>SUM(E77:I77)</f>
        <v>5000</v>
      </c>
      <c r="E77" s="158">
        <v>5000</v>
      </c>
      <c r="F77" s="158">
        <v>0</v>
      </c>
      <c r="G77" s="158">
        <v>0</v>
      </c>
      <c r="H77" s="158">
        <v>0</v>
      </c>
      <c r="I77" s="158">
        <v>0</v>
      </c>
    </row>
    <row r="78" spans="1:9" ht="13.5" customHeight="1" x14ac:dyDescent="0.2">
      <c r="A78" s="191">
        <v>32312</v>
      </c>
      <c r="B78" s="326">
        <v>459</v>
      </c>
      <c r="C78" s="63" t="s">
        <v>40</v>
      </c>
      <c r="D78" s="107">
        <f>SUM(E78:I78)</f>
        <v>0</v>
      </c>
      <c r="E78" s="158">
        <v>0</v>
      </c>
      <c r="F78" s="158">
        <v>0</v>
      </c>
      <c r="G78" s="213">
        <v>0</v>
      </c>
      <c r="H78" s="213">
        <v>0</v>
      </c>
      <c r="I78" s="213">
        <v>0</v>
      </c>
    </row>
    <row r="79" spans="1:9" x14ac:dyDescent="0.2">
      <c r="A79" s="189">
        <v>32313</v>
      </c>
      <c r="B79" s="189">
        <v>460</v>
      </c>
      <c r="C79" s="64" t="s">
        <v>114</v>
      </c>
      <c r="D79" s="107">
        <f>SUM(E79:I79)</f>
        <v>200</v>
      </c>
      <c r="E79" s="213">
        <v>200</v>
      </c>
      <c r="F79" s="159">
        <v>0</v>
      </c>
      <c r="G79" s="159">
        <v>0</v>
      </c>
      <c r="H79" s="159">
        <v>0</v>
      </c>
      <c r="I79" s="159">
        <v>0</v>
      </c>
    </row>
    <row r="80" spans="1:9" x14ac:dyDescent="0.2">
      <c r="A80" s="189">
        <v>32319</v>
      </c>
      <c r="B80" s="189" t="s">
        <v>154</v>
      </c>
      <c r="C80" s="271" t="s">
        <v>138</v>
      </c>
      <c r="D80" s="107">
        <f>SUM(E80:I80)</f>
        <v>2000</v>
      </c>
      <c r="E80" s="213">
        <v>0</v>
      </c>
      <c r="F80" s="158">
        <v>0</v>
      </c>
      <c r="G80" s="158">
        <v>0</v>
      </c>
      <c r="H80" s="167">
        <v>0</v>
      </c>
      <c r="I80" s="167">
        <v>2000</v>
      </c>
    </row>
    <row r="81" spans="1:10" ht="14.25" x14ac:dyDescent="0.2">
      <c r="A81" s="191"/>
      <c r="B81" s="189"/>
      <c r="C81" s="85"/>
      <c r="D81" s="102"/>
      <c r="E81" s="289"/>
      <c r="F81" s="379"/>
      <c r="G81" s="167"/>
      <c r="H81" s="163"/>
      <c r="I81" s="163"/>
    </row>
    <row r="82" spans="1:10" ht="15" x14ac:dyDescent="0.25">
      <c r="A82" s="376">
        <v>3232</v>
      </c>
      <c r="B82" s="355"/>
      <c r="C82" s="73" t="s">
        <v>8</v>
      </c>
      <c r="D82" s="156">
        <f t="shared" ref="D82:I82" si="16">SUM(D83:D89)</f>
        <v>89200</v>
      </c>
      <c r="E82" s="156">
        <f t="shared" si="16"/>
        <v>10700</v>
      </c>
      <c r="F82" s="156">
        <f t="shared" si="16"/>
        <v>0</v>
      </c>
      <c r="G82" s="156">
        <f t="shared" si="16"/>
        <v>0</v>
      </c>
      <c r="H82" s="156">
        <f t="shared" si="16"/>
        <v>0</v>
      </c>
      <c r="I82" s="156">
        <f t="shared" si="16"/>
        <v>78500</v>
      </c>
    </row>
    <row r="83" spans="1:10" x14ac:dyDescent="0.2">
      <c r="A83" s="252">
        <v>32321</v>
      </c>
      <c r="B83" s="252"/>
      <c r="C83" s="246" t="s">
        <v>181</v>
      </c>
      <c r="D83" s="227">
        <f t="shared" ref="D83:D89" si="17">SUM(E83:I83)</f>
        <v>70000</v>
      </c>
      <c r="E83" s="377">
        <v>0</v>
      </c>
      <c r="F83" s="377">
        <v>0</v>
      </c>
      <c r="G83" s="377">
        <v>0</v>
      </c>
      <c r="H83" s="377">
        <v>0</v>
      </c>
      <c r="I83" s="377">
        <v>70000</v>
      </c>
    </row>
    <row r="84" spans="1:10" x14ac:dyDescent="0.2">
      <c r="A84" s="252">
        <v>323221</v>
      </c>
      <c r="B84" s="332" t="s">
        <v>155</v>
      </c>
      <c r="C84" s="65" t="s">
        <v>102</v>
      </c>
      <c r="D84" s="157">
        <f t="shared" si="17"/>
        <v>2000</v>
      </c>
      <c r="E84" s="254">
        <v>2000</v>
      </c>
      <c r="F84" s="254">
        <v>0</v>
      </c>
      <c r="G84" s="254">
        <v>0</v>
      </c>
      <c r="H84" s="254">
        <v>0</v>
      </c>
      <c r="I84" s="254">
        <v>0</v>
      </c>
    </row>
    <row r="85" spans="1:10" x14ac:dyDescent="0.2">
      <c r="A85" s="201">
        <v>323222</v>
      </c>
      <c r="B85" s="330" t="s">
        <v>156</v>
      </c>
      <c r="C85" s="65" t="s">
        <v>73</v>
      </c>
      <c r="D85" s="157">
        <f t="shared" si="17"/>
        <v>600</v>
      </c>
      <c r="E85" s="158">
        <v>600</v>
      </c>
      <c r="F85" s="158">
        <v>0</v>
      </c>
      <c r="G85" s="158">
        <v>0</v>
      </c>
      <c r="H85" s="158">
        <v>0</v>
      </c>
      <c r="I85" s="158">
        <v>0</v>
      </c>
    </row>
    <row r="86" spans="1:10" x14ac:dyDescent="0.2">
      <c r="A86" s="201">
        <v>323223</v>
      </c>
      <c r="B86" s="330" t="s">
        <v>157</v>
      </c>
      <c r="C86" s="65" t="s">
        <v>66</v>
      </c>
      <c r="D86" s="157">
        <f t="shared" si="17"/>
        <v>5000</v>
      </c>
      <c r="E86" s="158">
        <v>2000</v>
      </c>
      <c r="F86" s="159">
        <v>0</v>
      </c>
      <c r="G86" s="159">
        <v>0</v>
      </c>
      <c r="H86" s="159">
        <v>0</v>
      </c>
      <c r="I86" s="159">
        <v>3000</v>
      </c>
    </row>
    <row r="87" spans="1:10" ht="13.5" customHeight="1" x14ac:dyDescent="0.2">
      <c r="A87" s="201">
        <v>323224</v>
      </c>
      <c r="B87" s="330" t="s">
        <v>158</v>
      </c>
      <c r="C87" s="65" t="s">
        <v>67</v>
      </c>
      <c r="D87" s="157">
        <f t="shared" si="17"/>
        <v>1900</v>
      </c>
      <c r="E87" s="158">
        <v>900</v>
      </c>
      <c r="F87" s="159">
        <v>0</v>
      </c>
      <c r="G87" s="159">
        <v>0</v>
      </c>
      <c r="H87" s="159">
        <v>0</v>
      </c>
      <c r="I87" s="159">
        <v>1000</v>
      </c>
    </row>
    <row r="88" spans="1:10" x14ac:dyDescent="0.2">
      <c r="A88" s="197">
        <v>323225</v>
      </c>
      <c r="B88" s="329" t="s">
        <v>159</v>
      </c>
      <c r="C88" s="166" t="s">
        <v>115</v>
      </c>
      <c r="D88" s="186">
        <f t="shared" si="17"/>
        <v>7700</v>
      </c>
      <c r="E88" s="213">
        <v>4700</v>
      </c>
      <c r="F88" s="158">
        <v>0</v>
      </c>
      <c r="G88" s="158">
        <v>0</v>
      </c>
      <c r="H88" s="158">
        <v>0</v>
      </c>
      <c r="I88" s="158">
        <v>3000</v>
      </c>
    </row>
    <row r="89" spans="1:10" s="6" customFormat="1" ht="14.25" x14ac:dyDescent="0.2">
      <c r="A89" s="201">
        <v>32323</v>
      </c>
      <c r="B89" s="330">
        <v>489</v>
      </c>
      <c r="C89" s="65" t="s">
        <v>116</v>
      </c>
      <c r="D89" s="157">
        <f t="shared" si="17"/>
        <v>2000</v>
      </c>
      <c r="E89" s="159">
        <v>500</v>
      </c>
      <c r="F89" s="159">
        <v>0</v>
      </c>
      <c r="G89" s="159">
        <v>0</v>
      </c>
      <c r="H89" s="159">
        <v>0</v>
      </c>
      <c r="I89" s="159">
        <v>1500</v>
      </c>
    </row>
    <row r="90" spans="1:10" x14ac:dyDescent="0.2">
      <c r="A90" s="191"/>
      <c r="B90" s="333"/>
      <c r="C90" s="42"/>
      <c r="D90" s="103"/>
      <c r="E90" s="167"/>
      <c r="F90" s="167"/>
      <c r="G90" s="163"/>
      <c r="H90" s="163"/>
      <c r="I90" s="163"/>
    </row>
    <row r="91" spans="1:10" ht="15" x14ac:dyDescent="0.25">
      <c r="A91" s="74">
        <v>3233</v>
      </c>
      <c r="B91" s="353"/>
      <c r="C91" s="247" t="s">
        <v>23</v>
      </c>
      <c r="D91" s="34">
        <f t="shared" ref="D91:I91" si="18">SUM(D92:D93)</f>
        <v>2420</v>
      </c>
      <c r="E91" s="288">
        <f t="shared" si="18"/>
        <v>0</v>
      </c>
      <c r="F91" s="288">
        <f t="shared" si="18"/>
        <v>100</v>
      </c>
      <c r="G91" s="288">
        <f t="shared" si="18"/>
        <v>320</v>
      </c>
      <c r="H91" s="288">
        <f t="shared" si="18"/>
        <v>0</v>
      </c>
      <c r="I91" s="288">
        <f t="shared" si="18"/>
        <v>2000</v>
      </c>
    </row>
    <row r="92" spans="1:10" ht="14.25" customHeight="1" x14ac:dyDescent="0.2">
      <c r="A92" s="191">
        <v>32334</v>
      </c>
      <c r="B92" s="191" t="s">
        <v>160</v>
      </c>
      <c r="C92" s="87" t="s">
        <v>107</v>
      </c>
      <c r="D92" s="70">
        <f>SUM(E92:I92)</f>
        <v>0</v>
      </c>
      <c r="E92" s="158">
        <v>0</v>
      </c>
      <c r="F92" s="158">
        <v>0</v>
      </c>
      <c r="G92" s="158">
        <v>0</v>
      </c>
      <c r="H92" s="158">
        <v>0</v>
      </c>
      <c r="I92" s="158">
        <v>0</v>
      </c>
    </row>
    <row r="93" spans="1:10" x14ac:dyDescent="0.2">
      <c r="A93" s="191">
        <v>32339</v>
      </c>
      <c r="B93" s="189" t="s">
        <v>161</v>
      </c>
      <c r="C93" s="87" t="s">
        <v>89</v>
      </c>
      <c r="D93" s="107">
        <f>SUM(E93:I93)</f>
        <v>2420</v>
      </c>
      <c r="E93" s="213">
        <v>0</v>
      </c>
      <c r="F93" s="158">
        <v>100</v>
      </c>
      <c r="G93" s="158">
        <v>320</v>
      </c>
      <c r="H93" s="158">
        <v>0</v>
      </c>
      <c r="I93" s="158">
        <v>2000</v>
      </c>
    </row>
    <row r="94" spans="1:10" ht="14.25" x14ac:dyDescent="0.2">
      <c r="A94" s="191"/>
      <c r="B94" s="191"/>
      <c r="C94" s="88"/>
      <c r="D94" s="102"/>
      <c r="E94" s="273"/>
      <c r="F94" s="167"/>
      <c r="G94" s="163"/>
      <c r="H94" s="163"/>
      <c r="I94" s="163"/>
    </row>
    <row r="95" spans="1:10" ht="15" x14ac:dyDescent="0.25">
      <c r="A95" s="74">
        <v>3234</v>
      </c>
      <c r="B95" s="346"/>
      <c r="C95" s="45" t="s">
        <v>9</v>
      </c>
      <c r="D95" s="44">
        <f t="shared" ref="D95:I95" si="19">SUM(D96:D99)</f>
        <v>3230</v>
      </c>
      <c r="E95" s="156">
        <f t="shared" si="19"/>
        <v>2830</v>
      </c>
      <c r="F95" s="156">
        <f t="shared" si="19"/>
        <v>0</v>
      </c>
      <c r="G95" s="156">
        <f t="shared" si="19"/>
        <v>0</v>
      </c>
      <c r="H95" s="156">
        <f t="shared" si="19"/>
        <v>0</v>
      </c>
      <c r="I95" s="156">
        <f t="shared" si="19"/>
        <v>400</v>
      </c>
    </row>
    <row r="96" spans="1:10" x14ac:dyDescent="0.2">
      <c r="A96" s="192">
        <v>32341</v>
      </c>
      <c r="B96" s="325">
        <v>461</v>
      </c>
      <c r="C96" s="40" t="s">
        <v>85</v>
      </c>
      <c r="D96" s="99">
        <f>SUM(E96:I96)</f>
        <v>1000</v>
      </c>
      <c r="E96" s="163">
        <v>1000</v>
      </c>
      <c r="F96" s="163">
        <v>0</v>
      </c>
      <c r="G96" s="163">
        <v>0</v>
      </c>
      <c r="H96" s="163">
        <v>0</v>
      </c>
      <c r="I96" s="163">
        <v>0</v>
      </c>
      <c r="J96" s="43"/>
    </row>
    <row r="97" spans="1:12" x14ac:dyDescent="0.2">
      <c r="A97" s="191">
        <v>32342</v>
      </c>
      <c r="B97" s="326">
        <v>462</v>
      </c>
      <c r="C97" s="63" t="s">
        <v>41</v>
      </c>
      <c r="D97" s="99">
        <f>SUM(E97:I97)</f>
        <v>500</v>
      </c>
      <c r="E97" s="158">
        <v>500</v>
      </c>
      <c r="F97" s="158">
        <v>0</v>
      </c>
      <c r="G97" s="158">
        <v>0</v>
      </c>
      <c r="H97" s="158">
        <v>0</v>
      </c>
      <c r="I97" s="158">
        <v>0</v>
      </c>
    </row>
    <row r="98" spans="1:12" x14ac:dyDescent="0.2">
      <c r="A98" s="189">
        <v>32343</v>
      </c>
      <c r="B98" s="333">
        <v>463</v>
      </c>
      <c r="C98" s="42" t="s">
        <v>63</v>
      </c>
      <c r="D98" s="99">
        <f>SUM(E98:I98)</f>
        <v>880</v>
      </c>
      <c r="E98" s="159">
        <v>480</v>
      </c>
      <c r="F98" s="159">
        <v>0</v>
      </c>
      <c r="G98" s="213">
        <v>0</v>
      </c>
      <c r="H98" s="213">
        <v>0</v>
      </c>
      <c r="I98" s="213">
        <v>400</v>
      </c>
    </row>
    <row r="99" spans="1:12" ht="12.75" customHeight="1" x14ac:dyDescent="0.2">
      <c r="A99" s="189">
        <v>32344</v>
      </c>
      <c r="B99" s="333" t="s">
        <v>162</v>
      </c>
      <c r="C99" s="42" t="s">
        <v>53</v>
      </c>
      <c r="D99" s="99">
        <f>SUM(E99:I99)</f>
        <v>850</v>
      </c>
      <c r="E99" s="159">
        <v>850</v>
      </c>
      <c r="F99" s="159">
        <v>0</v>
      </c>
      <c r="G99" s="158">
        <v>0</v>
      </c>
      <c r="H99" s="158">
        <v>0</v>
      </c>
      <c r="I99" s="158">
        <v>0</v>
      </c>
    </row>
    <row r="100" spans="1:12" s="78" customFormat="1" x14ac:dyDescent="0.2">
      <c r="A100" s="189"/>
      <c r="B100" s="333"/>
      <c r="C100" s="42"/>
      <c r="D100" s="107"/>
      <c r="E100" s="159"/>
      <c r="F100" s="167"/>
      <c r="G100" s="167"/>
      <c r="H100" s="167"/>
      <c r="I100" s="167"/>
    </row>
    <row r="101" spans="1:12" ht="15" customHeight="1" x14ac:dyDescent="0.25">
      <c r="A101" s="96">
        <v>3235</v>
      </c>
      <c r="B101" s="356"/>
      <c r="C101" s="124" t="s">
        <v>50</v>
      </c>
      <c r="D101" s="69">
        <f>SUM(D102:D104)</f>
        <v>3900</v>
      </c>
      <c r="E101" s="290">
        <f t="shared" ref="E101:I101" si="20">SUM(E102:E104)</f>
        <v>3900</v>
      </c>
      <c r="F101" s="290">
        <f t="shared" si="20"/>
        <v>0</v>
      </c>
      <c r="G101" s="290">
        <f t="shared" si="20"/>
        <v>0</v>
      </c>
      <c r="H101" s="290">
        <f t="shared" si="20"/>
        <v>0</v>
      </c>
      <c r="I101" s="290">
        <f t="shared" si="20"/>
        <v>0</v>
      </c>
    </row>
    <row r="102" spans="1:12" ht="15" customHeight="1" x14ac:dyDescent="0.2">
      <c r="A102" s="189">
        <v>32353</v>
      </c>
      <c r="B102" s="189" t="s">
        <v>163</v>
      </c>
      <c r="C102" s="64" t="s">
        <v>197</v>
      </c>
      <c r="D102" s="107">
        <f>SUM(E102:I102)</f>
        <v>2420</v>
      </c>
      <c r="E102" s="157">
        <v>2420</v>
      </c>
      <c r="F102" s="157">
        <v>0</v>
      </c>
      <c r="G102" s="157">
        <v>0</v>
      </c>
      <c r="H102" s="157">
        <v>0</v>
      </c>
      <c r="I102" s="157">
        <v>0</v>
      </c>
    </row>
    <row r="103" spans="1:12" ht="16.5" customHeight="1" x14ac:dyDescent="0.2">
      <c r="A103" s="191">
        <v>32354</v>
      </c>
      <c r="B103" s="333" t="s">
        <v>164</v>
      </c>
      <c r="C103" s="42" t="s">
        <v>109</v>
      </c>
      <c r="D103" s="70">
        <f>SUM(E103:I103)</f>
        <v>1000</v>
      </c>
      <c r="E103" s="159">
        <v>1000</v>
      </c>
      <c r="F103" s="213">
        <v>0</v>
      </c>
      <c r="G103" s="158">
        <v>0</v>
      </c>
      <c r="H103" s="158">
        <v>0</v>
      </c>
      <c r="I103" s="158">
        <v>0</v>
      </c>
    </row>
    <row r="104" spans="1:12" ht="16.5" customHeight="1" x14ac:dyDescent="0.2">
      <c r="A104" s="191">
        <v>32359</v>
      </c>
      <c r="B104" s="333" t="s">
        <v>165</v>
      </c>
      <c r="C104" s="42" t="s">
        <v>139</v>
      </c>
      <c r="D104" s="70">
        <f>SUM(E104:I104)</f>
        <v>480</v>
      </c>
      <c r="E104" s="159">
        <v>480</v>
      </c>
      <c r="F104" s="273">
        <v>0</v>
      </c>
      <c r="G104" s="167">
        <v>0</v>
      </c>
      <c r="H104" s="167">
        <v>0</v>
      </c>
      <c r="I104" s="167">
        <v>0</v>
      </c>
    </row>
    <row r="105" spans="1:12" ht="12.75" customHeight="1" x14ac:dyDescent="0.2">
      <c r="A105" s="191"/>
      <c r="B105" s="326"/>
      <c r="C105" s="179"/>
      <c r="D105" s="104"/>
      <c r="E105" s="159"/>
      <c r="F105" s="167"/>
      <c r="G105" s="163"/>
      <c r="H105" s="163"/>
      <c r="I105" s="163"/>
    </row>
    <row r="106" spans="1:12" ht="15.75" customHeight="1" x14ac:dyDescent="0.25">
      <c r="A106" s="72">
        <v>3236</v>
      </c>
      <c r="B106" s="347"/>
      <c r="C106" s="38" t="s">
        <v>64</v>
      </c>
      <c r="D106" s="69">
        <f t="shared" ref="D106:I106" si="21">SUM(D107)</f>
        <v>0</v>
      </c>
      <c r="E106" s="290">
        <f t="shared" si="21"/>
        <v>0</v>
      </c>
      <c r="F106" s="290">
        <f t="shared" si="21"/>
        <v>0</v>
      </c>
      <c r="G106" s="290">
        <f t="shared" si="21"/>
        <v>0</v>
      </c>
      <c r="H106" s="290">
        <f t="shared" si="21"/>
        <v>0</v>
      </c>
      <c r="I106" s="290">
        <f t="shared" si="21"/>
        <v>0</v>
      </c>
    </row>
    <row r="107" spans="1:12" x14ac:dyDescent="0.2">
      <c r="A107" s="191">
        <v>32361</v>
      </c>
      <c r="B107" s="326">
        <v>483</v>
      </c>
      <c r="C107" s="63" t="s">
        <v>117</v>
      </c>
      <c r="D107" s="107">
        <f>SUM(E107:I107)</f>
        <v>0</v>
      </c>
      <c r="E107" s="158">
        <v>0</v>
      </c>
      <c r="F107" s="213">
        <v>0</v>
      </c>
      <c r="G107" s="163">
        <v>0</v>
      </c>
      <c r="H107" s="163">
        <v>0</v>
      </c>
      <c r="I107" s="163">
        <v>0</v>
      </c>
    </row>
    <row r="108" spans="1:12" ht="14.25" x14ac:dyDescent="0.2">
      <c r="A108" s="193"/>
      <c r="B108" s="334"/>
      <c r="C108" s="89"/>
      <c r="D108" s="178"/>
      <c r="E108" s="167"/>
      <c r="F108" s="167"/>
      <c r="G108" s="163"/>
      <c r="H108" s="163"/>
      <c r="I108" s="163"/>
    </row>
    <row r="109" spans="1:12" s="169" customFormat="1" ht="15" x14ac:dyDescent="0.25">
      <c r="A109" s="72">
        <v>3237</v>
      </c>
      <c r="B109" s="347"/>
      <c r="C109" s="38" t="s">
        <v>10</v>
      </c>
      <c r="D109" s="48">
        <f t="shared" ref="D109:I109" si="22">SUM(D110:D112)</f>
        <v>30200</v>
      </c>
      <c r="E109" s="283">
        <f t="shared" si="22"/>
        <v>0</v>
      </c>
      <c r="F109" s="283">
        <f t="shared" si="22"/>
        <v>1700</v>
      </c>
      <c r="G109" s="283">
        <f t="shared" si="22"/>
        <v>18900</v>
      </c>
      <c r="H109" s="283">
        <f t="shared" si="22"/>
        <v>1000</v>
      </c>
      <c r="I109" s="283">
        <f t="shared" si="22"/>
        <v>8600</v>
      </c>
    </row>
    <row r="110" spans="1:12" x14ac:dyDescent="0.2">
      <c r="A110" s="201">
        <v>32371</v>
      </c>
      <c r="B110" s="330">
        <v>467</v>
      </c>
      <c r="C110" s="66" t="s">
        <v>105</v>
      </c>
      <c r="D110" s="98">
        <f>SUM(E110:I110)</f>
        <v>21200</v>
      </c>
      <c r="E110" s="245">
        <v>0</v>
      </c>
      <c r="F110" s="223">
        <v>1700</v>
      </c>
      <c r="G110" s="223">
        <v>16700</v>
      </c>
      <c r="H110" s="223">
        <v>1000</v>
      </c>
      <c r="I110" s="223">
        <v>1800</v>
      </c>
      <c r="L110" s="246"/>
    </row>
    <row r="111" spans="1:12" x14ac:dyDescent="0.2">
      <c r="A111" s="201">
        <v>32377</v>
      </c>
      <c r="B111" s="330">
        <v>469</v>
      </c>
      <c r="C111" s="66" t="s">
        <v>144</v>
      </c>
      <c r="D111" s="98">
        <f>SUM(E111:I111)</f>
        <v>1200</v>
      </c>
      <c r="E111" s="223">
        <v>0</v>
      </c>
      <c r="F111" s="223">
        <v>0</v>
      </c>
      <c r="G111" s="223">
        <v>0</v>
      </c>
      <c r="H111" s="223">
        <v>0</v>
      </c>
      <c r="I111" s="223">
        <v>1200</v>
      </c>
      <c r="L111" s="43"/>
    </row>
    <row r="112" spans="1:12" x14ac:dyDescent="0.2">
      <c r="A112" s="193">
        <v>32379</v>
      </c>
      <c r="B112" s="334" t="s">
        <v>166</v>
      </c>
      <c r="C112" s="41" t="s">
        <v>78</v>
      </c>
      <c r="D112" s="100">
        <f>SUM(E112:I112)</f>
        <v>7800</v>
      </c>
      <c r="E112" s="167">
        <v>0</v>
      </c>
      <c r="F112" s="167">
        <v>0</v>
      </c>
      <c r="G112" s="167">
        <v>2200</v>
      </c>
      <c r="H112" s="167">
        <v>0</v>
      </c>
      <c r="I112" s="167">
        <v>5600</v>
      </c>
    </row>
    <row r="113" spans="1:9" x14ac:dyDescent="0.2">
      <c r="A113" s="198"/>
      <c r="B113" s="194"/>
      <c r="C113" s="154"/>
      <c r="D113" s="155"/>
      <c r="E113" s="212"/>
      <c r="F113" s="212"/>
      <c r="G113" s="158"/>
      <c r="H113" s="158"/>
      <c r="I113" s="158"/>
    </row>
    <row r="114" spans="1:9" ht="15" x14ac:dyDescent="0.25">
      <c r="A114" s="207">
        <v>3238</v>
      </c>
      <c r="B114" s="349"/>
      <c r="C114" s="68" t="s">
        <v>24</v>
      </c>
      <c r="D114" s="35">
        <f t="shared" ref="D114:I114" si="23">SUM(D115:D116)</f>
        <v>7300</v>
      </c>
      <c r="E114" s="291">
        <f t="shared" si="23"/>
        <v>7300</v>
      </c>
      <c r="F114" s="291">
        <f t="shared" si="23"/>
        <v>0</v>
      </c>
      <c r="G114" s="291">
        <f t="shared" si="23"/>
        <v>0</v>
      </c>
      <c r="H114" s="291">
        <f t="shared" si="23"/>
        <v>0</v>
      </c>
      <c r="I114" s="291">
        <f t="shared" si="23"/>
        <v>0</v>
      </c>
    </row>
    <row r="115" spans="1:9" x14ac:dyDescent="0.2">
      <c r="A115" s="191">
        <v>32381</v>
      </c>
      <c r="B115" s="191" t="s">
        <v>167</v>
      </c>
      <c r="C115" s="86" t="s">
        <v>118</v>
      </c>
      <c r="D115" s="98">
        <f>SUM(E115:I115)</f>
        <v>7300</v>
      </c>
      <c r="E115" s="213">
        <v>7300</v>
      </c>
      <c r="F115" s="213">
        <v>0</v>
      </c>
      <c r="G115" s="213">
        <v>0</v>
      </c>
      <c r="H115" s="213">
        <v>0</v>
      </c>
      <c r="I115" s="213">
        <v>0</v>
      </c>
    </row>
    <row r="116" spans="1:9" ht="16.5" customHeight="1" x14ac:dyDescent="0.2">
      <c r="A116" s="191">
        <v>32389</v>
      </c>
      <c r="B116" s="191" t="s">
        <v>168</v>
      </c>
      <c r="C116" s="86" t="s">
        <v>79</v>
      </c>
      <c r="D116" s="98">
        <f>SUM(E116:I116)</f>
        <v>0</v>
      </c>
      <c r="E116" s="213">
        <v>0</v>
      </c>
      <c r="F116" s="213">
        <v>0</v>
      </c>
      <c r="G116" s="213">
        <v>0</v>
      </c>
      <c r="H116" s="213">
        <v>0</v>
      </c>
      <c r="I116" s="213">
        <v>0</v>
      </c>
    </row>
    <row r="117" spans="1:9" x14ac:dyDescent="0.2">
      <c r="A117" s="189"/>
      <c r="B117" s="193"/>
      <c r="C117" s="90"/>
      <c r="D117" s="187"/>
      <c r="E117" s="237"/>
      <c r="F117" s="167"/>
      <c r="G117" s="167"/>
      <c r="H117" s="167"/>
      <c r="I117" s="167"/>
    </row>
    <row r="118" spans="1:9" ht="15" x14ac:dyDescent="0.25">
      <c r="A118" s="72">
        <v>3239</v>
      </c>
      <c r="B118" s="350"/>
      <c r="C118" s="61" t="s">
        <v>11</v>
      </c>
      <c r="D118" s="91">
        <f t="shared" ref="D118:I118" si="24">SUM(D119:D125)</f>
        <v>73590</v>
      </c>
      <c r="E118" s="292">
        <f t="shared" si="24"/>
        <v>52000</v>
      </c>
      <c r="F118" s="292">
        <f t="shared" si="24"/>
        <v>1900</v>
      </c>
      <c r="G118" s="292">
        <f t="shared" si="24"/>
        <v>8690</v>
      </c>
      <c r="H118" s="292">
        <f t="shared" si="24"/>
        <v>1500</v>
      </c>
      <c r="I118" s="292">
        <f t="shared" si="24"/>
        <v>9500</v>
      </c>
    </row>
    <row r="119" spans="1:9" x14ac:dyDescent="0.2">
      <c r="A119" s="191">
        <v>32391</v>
      </c>
      <c r="B119" s="326">
        <v>470</v>
      </c>
      <c r="C119" s="63" t="s">
        <v>83</v>
      </c>
      <c r="D119" s="98">
        <f t="shared" ref="D119:D125" si="25">SUM(E119:I119)</f>
        <v>14500</v>
      </c>
      <c r="E119" s="158">
        <v>1300</v>
      </c>
      <c r="F119" s="158">
        <v>1300</v>
      </c>
      <c r="G119" s="158">
        <v>5400</v>
      </c>
      <c r="H119" s="158">
        <v>1500</v>
      </c>
      <c r="I119" s="158">
        <v>5000</v>
      </c>
    </row>
    <row r="120" spans="1:9" x14ac:dyDescent="0.2">
      <c r="A120" s="191">
        <v>32392</v>
      </c>
      <c r="B120" s="326">
        <v>471</v>
      </c>
      <c r="C120" s="63" t="s">
        <v>145</v>
      </c>
      <c r="D120" s="98">
        <f t="shared" si="25"/>
        <v>500</v>
      </c>
      <c r="E120" s="158">
        <v>0</v>
      </c>
      <c r="F120" s="158">
        <v>0</v>
      </c>
      <c r="G120" s="158">
        <v>0</v>
      </c>
      <c r="H120" s="158">
        <v>0</v>
      </c>
      <c r="I120" s="158">
        <v>500</v>
      </c>
    </row>
    <row r="121" spans="1:9" x14ac:dyDescent="0.2">
      <c r="A121" s="191">
        <v>32394</v>
      </c>
      <c r="B121" s="326">
        <v>479</v>
      </c>
      <c r="C121" s="66" t="s">
        <v>25</v>
      </c>
      <c r="D121" s="99">
        <f t="shared" si="25"/>
        <v>300</v>
      </c>
      <c r="E121" s="158">
        <v>300</v>
      </c>
      <c r="F121" s="158">
        <v>0</v>
      </c>
      <c r="G121" s="213">
        <v>0</v>
      </c>
      <c r="H121" s="213">
        <v>0</v>
      </c>
      <c r="I121" s="213">
        <v>0</v>
      </c>
    </row>
    <row r="122" spans="1:9" s="169" customFormat="1" x14ac:dyDescent="0.2">
      <c r="A122" s="201">
        <v>32395</v>
      </c>
      <c r="B122" s="330">
        <v>464</v>
      </c>
      <c r="C122" s="66" t="s">
        <v>86</v>
      </c>
      <c r="D122" s="227">
        <f t="shared" si="25"/>
        <v>3000</v>
      </c>
      <c r="E122" s="158">
        <v>0</v>
      </c>
      <c r="F122" s="158">
        <v>0</v>
      </c>
      <c r="G122" s="213">
        <v>0</v>
      </c>
      <c r="H122" s="213">
        <v>0</v>
      </c>
      <c r="I122" s="213">
        <v>3000</v>
      </c>
    </row>
    <row r="123" spans="1:9" x14ac:dyDescent="0.2">
      <c r="A123" s="193">
        <v>32396</v>
      </c>
      <c r="B123" s="334">
        <v>465</v>
      </c>
      <c r="C123" s="121" t="s">
        <v>122</v>
      </c>
      <c r="D123" s="100">
        <f t="shared" si="25"/>
        <v>50000</v>
      </c>
      <c r="E123" s="167">
        <v>50000</v>
      </c>
      <c r="F123" s="167">
        <v>0</v>
      </c>
      <c r="G123" s="237">
        <v>0</v>
      </c>
      <c r="H123" s="237">
        <v>0</v>
      </c>
      <c r="I123" s="237">
        <v>0</v>
      </c>
    </row>
    <row r="124" spans="1:9" x14ac:dyDescent="0.2">
      <c r="A124" s="191">
        <v>32399</v>
      </c>
      <c r="B124" s="326">
        <v>473</v>
      </c>
      <c r="C124" s="66" t="s">
        <v>49</v>
      </c>
      <c r="D124" s="98">
        <f t="shared" si="25"/>
        <v>4890</v>
      </c>
      <c r="E124" s="158">
        <v>0</v>
      </c>
      <c r="F124" s="158">
        <v>600</v>
      </c>
      <c r="G124" s="213">
        <v>3290</v>
      </c>
      <c r="H124" s="213">
        <v>0</v>
      </c>
      <c r="I124" s="213">
        <v>1000</v>
      </c>
    </row>
    <row r="125" spans="1:9" s="2" customFormat="1" ht="15" x14ac:dyDescent="0.25">
      <c r="A125" s="189">
        <v>323992</v>
      </c>
      <c r="B125" s="333" t="s">
        <v>169</v>
      </c>
      <c r="C125" s="54" t="s">
        <v>123</v>
      </c>
      <c r="D125" s="99">
        <f t="shared" si="25"/>
        <v>400</v>
      </c>
      <c r="E125" s="273">
        <v>400</v>
      </c>
      <c r="F125" s="159">
        <v>0</v>
      </c>
      <c r="G125" s="159">
        <v>0</v>
      </c>
      <c r="H125" s="159">
        <v>0</v>
      </c>
      <c r="I125" s="159">
        <v>0</v>
      </c>
    </row>
    <row r="126" spans="1:9" s="71" customFormat="1" ht="13.5" customHeight="1" x14ac:dyDescent="0.25">
      <c r="A126" s="119"/>
      <c r="B126" s="230"/>
      <c r="C126" s="28"/>
      <c r="D126" s="155"/>
      <c r="E126" s="293"/>
      <c r="F126" s="294"/>
      <c r="G126" s="164"/>
      <c r="H126" s="164"/>
      <c r="I126" s="164"/>
    </row>
    <row r="127" spans="1:9" ht="15" x14ac:dyDescent="0.25">
      <c r="A127" s="72">
        <v>324</v>
      </c>
      <c r="B127" s="347"/>
      <c r="C127" s="56" t="s">
        <v>27</v>
      </c>
      <c r="D127" s="91">
        <f t="shared" ref="D127:I127" si="26">SUM(D129)</f>
        <v>1500</v>
      </c>
      <c r="E127" s="292">
        <f t="shared" si="26"/>
        <v>0</v>
      </c>
      <c r="F127" s="292">
        <f t="shared" si="26"/>
        <v>0</v>
      </c>
      <c r="G127" s="292">
        <f t="shared" si="26"/>
        <v>0</v>
      </c>
      <c r="H127" s="292">
        <f t="shared" si="26"/>
        <v>0</v>
      </c>
      <c r="I127" s="292">
        <f t="shared" si="26"/>
        <v>1500</v>
      </c>
    </row>
    <row r="128" spans="1:9" ht="15.75" x14ac:dyDescent="0.25">
      <c r="A128" s="138"/>
      <c r="B128" s="357"/>
      <c r="C128" s="139"/>
      <c r="D128" s="140"/>
      <c r="E128" s="316"/>
      <c r="F128" s="381"/>
      <c r="G128" s="382"/>
      <c r="H128" s="382"/>
      <c r="I128" s="382"/>
    </row>
    <row r="129" spans="1:9" ht="15" x14ac:dyDescent="0.25">
      <c r="A129" s="72">
        <v>3241</v>
      </c>
      <c r="B129" s="347"/>
      <c r="C129" s="56" t="s">
        <v>28</v>
      </c>
      <c r="D129" s="91">
        <f>SUM(D130:D132)</f>
        <v>1500</v>
      </c>
      <c r="E129" s="292">
        <f t="shared" ref="E129:I129" si="27">SUM(E130:E132)</f>
        <v>0</v>
      </c>
      <c r="F129" s="292">
        <f t="shared" si="27"/>
        <v>0</v>
      </c>
      <c r="G129" s="292">
        <f t="shared" si="27"/>
        <v>0</v>
      </c>
      <c r="H129" s="292">
        <f t="shared" si="27"/>
        <v>0</v>
      </c>
      <c r="I129" s="292">
        <f t="shared" si="27"/>
        <v>1500</v>
      </c>
    </row>
    <row r="130" spans="1:9" ht="12.75" customHeight="1" x14ac:dyDescent="0.2">
      <c r="A130" s="197">
        <v>32411</v>
      </c>
      <c r="B130" s="329" t="s">
        <v>170</v>
      </c>
      <c r="C130" s="120" t="s">
        <v>58</v>
      </c>
      <c r="D130" s="97">
        <f>SUM(E130:I130)</f>
        <v>1500</v>
      </c>
      <c r="E130" s="186">
        <v>0</v>
      </c>
      <c r="F130" s="186">
        <v>0</v>
      </c>
      <c r="G130" s="163">
        <v>0</v>
      </c>
      <c r="H130" s="163">
        <v>0</v>
      </c>
      <c r="I130" s="163">
        <v>1500</v>
      </c>
    </row>
    <row r="131" spans="1:9" x14ac:dyDescent="0.2">
      <c r="A131" s="201">
        <v>32412</v>
      </c>
      <c r="B131" s="201" t="s">
        <v>171</v>
      </c>
      <c r="C131" s="231" t="s">
        <v>26</v>
      </c>
      <c r="D131" s="97">
        <f>SUM(E131:I131)</f>
        <v>0</v>
      </c>
      <c r="E131" s="157">
        <v>0</v>
      </c>
      <c r="F131" s="157">
        <v>0</v>
      </c>
      <c r="G131" s="158">
        <v>0</v>
      </c>
      <c r="H131" s="158">
        <v>0</v>
      </c>
      <c r="I131" s="158">
        <v>0</v>
      </c>
    </row>
    <row r="132" spans="1:9" x14ac:dyDescent="0.2">
      <c r="A132" s="232"/>
      <c r="B132" s="202"/>
      <c r="C132" s="231"/>
      <c r="D132" s="107"/>
      <c r="E132" s="157"/>
      <c r="F132" s="157"/>
      <c r="G132" s="158"/>
      <c r="H132" s="158"/>
      <c r="I132" s="158"/>
    </row>
    <row r="133" spans="1:9" ht="15" customHeight="1" x14ac:dyDescent="0.2">
      <c r="A133" s="82"/>
      <c r="B133" s="358"/>
      <c r="C133" s="243"/>
      <c r="D133" s="105"/>
      <c r="E133" s="294"/>
      <c r="F133" s="294"/>
      <c r="G133" s="164"/>
      <c r="H133" s="164"/>
      <c r="I133" s="164"/>
    </row>
    <row r="134" spans="1:9" ht="15" x14ac:dyDescent="0.25">
      <c r="A134" s="72">
        <v>329</v>
      </c>
      <c r="B134" s="347"/>
      <c r="C134" s="56" t="s">
        <v>12</v>
      </c>
      <c r="D134" s="34">
        <f t="shared" ref="D134:I134" si="28">SUM(D136+D142+D145+D148+D151)</f>
        <v>21020</v>
      </c>
      <c r="E134" s="288">
        <f t="shared" si="28"/>
        <v>10720</v>
      </c>
      <c r="F134" s="288">
        <f t="shared" si="28"/>
        <v>1700</v>
      </c>
      <c r="G134" s="288">
        <f t="shared" si="28"/>
        <v>600</v>
      </c>
      <c r="H134" s="288">
        <f t="shared" si="28"/>
        <v>0</v>
      </c>
      <c r="I134" s="288">
        <f t="shared" si="28"/>
        <v>8000</v>
      </c>
    </row>
    <row r="135" spans="1:9" ht="15" x14ac:dyDescent="0.25">
      <c r="A135" s="132"/>
      <c r="B135" s="348"/>
      <c r="C135" s="141"/>
      <c r="D135" s="142"/>
      <c r="E135" s="317"/>
      <c r="F135" s="317"/>
      <c r="G135" s="317"/>
      <c r="H135" s="317"/>
      <c r="I135" s="317"/>
    </row>
    <row r="136" spans="1:9" ht="15" x14ac:dyDescent="0.25">
      <c r="A136" s="207">
        <v>3292</v>
      </c>
      <c r="B136" s="349"/>
      <c r="C136" s="57" t="s">
        <v>51</v>
      </c>
      <c r="D136" s="55">
        <f t="shared" ref="D136:I136" si="29">SUM(D137:D140)</f>
        <v>12400</v>
      </c>
      <c r="E136" s="295">
        <f t="shared" si="29"/>
        <v>9400</v>
      </c>
      <c r="F136" s="295">
        <f t="shared" si="29"/>
        <v>0</v>
      </c>
      <c r="G136" s="295">
        <f t="shared" si="29"/>
        <v>0</v>
      </c>
      <c r="H136" s="295">
        <f t="shared" si="29"/>
        <v>0</v>
      </c>
      <c r="I136" s="295">
        <f t="shared" si="29"/>
        <v>3000</v>
      </c>
    </row>
    <row r="137" spans="1:9" x14ac:dyDescent="0.2">
      <c r="A137" s="191">
        <v>32921</v>
      </c>
      <c r="B137" s="326">
        <v>474</v>
      </c>
      <c r="C137" s="60" t="s">
        <v>59</v>
      </c>
      <c r="D137" s="107">
        <f>SUM(E137:I137)</f>
        <v>1000</v>
      </c>
      <c r="E137" s="223">
        <v>1000</v>
      </c>
      <c r="F137" s="223">
        <v>0</v>
      </c>
      <c r="G137" s="245">
        <v>0</v>
      </c>
      <c r="H137" s="245">
        <v>0</v>
      </c>
      <c r="I137" s="245">
        <v>0</v>
      </c>
    </row>
    <row r="138" spans="1:9" ht="14.25" customHeight="1" x14ac:dyDescent="0.2">
      <c r="A138" s="192">
        <v>32922</v>
      </c>
      <c r="B138" s="325">
        <v>481</v>
      </c>
      <c r="C138" s="122" t="s">
        <v>68</v>
      </c>
      <c r="D138" s="107">
        <f>SUM(E138:I138)</f>
        <v>7100</v>
      </c>
      <c r="E138" s="168">
        <v>4100</v>
      </c>
      <c r="F138" s="168">
        <v>0</v>
      </c>
      <c r="G138" s="168">
        <v>0</v>
      </c>
      <c r="H138" s="168">
        <v>0</v>
      </c>
      <c r="I138" s="168">
        <v>3000</v>
      </c>
    </row>
    <row r="139" spans="1:9" ht="14.25" customHeight="1" x14ac:dyDescent="0.2">
      <c r="A139" s="192">
        <v>32922</v>
      </c>
      <c r="B139" s="325"/>
      <c r="C139" s="122" t="s">
        <v>143</v>
      </c>
      <c r="D139" s="107">
        <f>SUM(E139:I139)</f>
        <v>3500</v>
      </c>
      <c r="E139" s="168">
        <v>3500</v>
      </c>
      <c r="F139" s="168"/>
      <c r="G139" s="168"/>
      <c r="H139" s="168"/>
      <c r="I139" s="168"/>
    </row>
    <row r="140" spans="1:9" x14ac:dyDescent="0.2">
      <c r="A140" s="192">
        <v>32923</v>
      </c>
      <c r="B140" s="325">
        <v>482</v>
      </c>
      <c r="C140" s="122" t="s">
        <v>54</v>
      </c>
      <c r="D140" s="107">
        <f>SUM(E140:I140)</f>
        <v>800</v>
      </c>
      <c r="E140" s="168">
        <v>800</v>
      </c>
      <c r="F140" s="168">
        <v>0</v>
      </c>
      <c r="G140" s="168">
        <v>0</v>
      </c>
      <c r="H140" s="168">
        <v>0</v>
      </c>
      <c r="I140" s="168">
        <v>0</v>
      </c>
    </row>
    <row r="141" spans="1:9" x14ac:dyDescent="0.2">
      <c r="A141" s="192"/>
      <c r="B141" s="325"/>
      <c r="C141" s="122"/>
      <c r="D141" s="97"/>
      <c r="E141" s="168"/>
      <c r="F141" s="168"/>
      <c r="G141" s="168"/>
      <c r="H141" s="168"/>
      <c r="I141" s="168"/>
    </row>
    <row r="142" spans="1:9" ht="16.5" customHeight="1" x14ac:dyDescent="0.25">
      <c r="A142" s="74">
        <v>3293</v>
      </c>
      <c r="B142" s="346"/>
      <c r="C142" s="52" t="s">
        <v>52</v>
      </c>
      <c r="D142" s="125">
        <f t="shared" ref="D142:I142" si="30">SUM(D143:D143)</f>
        <v>4800</v>
      </c>
      <c r="E142" s="296">
        <f t="shared" si="30"/>
        <v>400</v>
      </c>
      <c r="F142" s="296">
        <f t="shared" si="30"/>
        <v>1400</v>
      </c>
      <c r="G142" s="296">
        <f t="shared" si="30"/>
        <v>0</v>
      </c>
      <c r="H142" s="296">
        <f t="shared" si="30"/>
        <v>0</v>
      </c>
      <c r="I142" s="296">
        <f t="shared" si="30"/>
        <v>3000</v>
      </c>
    </row>
    <row r="143" spans="1:9" ht="16.5" customHeight="1" x14ac:dyDescent="0.2">
      <c r="A143" s="191">
        <v>32931</v>
      </c>
      <c r="B143" s="326">
        <v>475</v>
      </c>
      <c r="C143" s="60" t="s">
        <v>82</v>
      </c>
      <c r="D143" s="262">
        <f>SUM(E143:I143)</f>
        <v>4800</v>
      </c>
      <c r="E143" s="297">
        <v>400</v>
      </c>
      <c r="F143" s="297">
        <v>1400</v>
      </c>
      <c r="G143" s="297">
        <v>0</v>
      </c>
      <c r="H143" s="297">
        <v>0</v>
      </c>
      <c r="I143" s="297">
        <v>3000</v>
      </c>
    </row>
    <row r="144" spans="1:9" x14ac:dyDescent="0.2">
      <c r="A144" s="193"/>
      <c r="B144" s="334"/>
      <c r="C144" s="53"/>
      <c r="D144" s="103"/>
      <c r="E144" s="167"/>
      <c r="F144" s="167"/>
      <c r="G144" s="373"/>
      <c r="H144" s="373"/>
      <c r="I144" s="373"/>
    </row>
    <row r="145" spans="1:9" ht="13.5" customHeight="1" x14ac:dyDescent="0.25">
      <c r="A145" s="72">
        <v>3294</v>
      </c>
      <c r="B145" s="347"/>
      <c r="C145" s="56" t="s">
        <v>13</v>
      </c>
      <c r="D145" s="34">
        <f t="shared" ref="D145:I145" si="31">SUM(D146)</f>
        <v>220</v>
      </c>
      <c r="E145" s="288">
        <f t="shared" si="31"/>
        <v>220</v>
      </c>
      <c r="F145" s="288">
        <f t="shared" si="31"/>
        <v>0</v>
      </c>
      <c r="G145" s="288">
        <f t="shared" si="31"/>
        <v>0</v>
      </c>
      <c r="H145" s="288">
        <f t="shared" si="31"/>
        <v>0</v>
      </c>
      <c r="I145" s="288">
        <f t="shared" si="31"/>
        <v>0</v>
      </c>
    </row>
    <row r="146" spans="1:9" x14ac:dyDescent="0.2">
      <c r="A146" s="191">
        <v>32941</v>
      </c>
      <c r="B146" s="326">
        <v>484</v>
      </c>
      <c r="C146" s="60" t="s">
        <v>14</v>
      </c>
      <c r="D146" s="107">
        <f>SUM(E146:I146)</f>
        <v>220</v>
      </c>
      <c r="E146" s="158">
        <v>220</v>
      </c>
      <c r="F146" s="158">
        <v>0</v>
      </c>
      <c r="G146" s="158">
        <v>0</v>
      </c>
      <c r="H146" s="158">
        <v>0</v>
      </c>
      <c r="I146" s="158">
        <v>0</v>
      </c>
    </row>
    <row r="147" spans="1:9" x14ac:dyDescent="0.2">
      <c r="A147" s="192"/>
      <c r="B147" s="325"/>
      <c r="C147" s="122"/>
      <c r="D147" s="97"/>
      <c r="E147" s="235"/>
      <c r="F147" s="235"/>
      <c r="G147" s="235"/>
      <c r="H147" s="235"/>
      <c r="I147" s="235"/>
    </row>
    <row r="148" spans="1:9" ht="14.25" customHeight="1" x14ac:dyDescent="0.25">
      <c r="A148" s="72">
        <v>3295</v>
      </c>
      <c r="B148" s="347"/>
      <c r="C148" s="170" t="s">
        <v>55</v>
      </c>
      <c r="D148" s="69">
        <f>SUM(D149)</f>
        <v>1300</v>
      </c>
      <c r="E148" s="290">
        <f t="shared" ref="E148:I148" si="32">SUM(E149)</f>
        <v>400</v>
      </c>
      <c r="F148" s="290">
        <f t="shared" si="32"/>
        <v>300</v>
      </c>
      <c r="G148" s="290">
        <f t="shared" si="32"/>
        <v>600</v>
      </c>
      <c r="H148" s="290">
        <f t="shared" si="32"/>
        <v>0</v>
      </c>
      <c r="I148" s="290">
        <f t="shared" si="32"/>
        <v>0</v>
      </c>
    </row>
    <row r="149" spans="1:9" ht="14.25" customHeight="1" x14ac:dyDescent="0.2">
      <c r="A149" s="202">
        <v>32959</v>
      </c>
      <c r="B149" s="331" t="s">
        <v>172</v>
      </c>
      <c r="C149" s="54" t="s">
        <v>55</v>
      </c>
      <c r="D149" s="70">
        <f>SUM(E149:I149)</f>
        <v>1300</v>
      </c>
      <c r="E149" s="238">
        <v>400</v>
      </c>
      <c r="F149" s="238">
        <v>300</v>
      </c>
      <c r="G149" s="238">
        <v>600</v>
      </c>
      <c r="H149" s="238">
        <v>0</v>
      </c>
      <c r="I149" s="238">
        <v>0</v>
      </c>
    </row>
    <row r="150" spans="1:9" ht="14.25" x14ac:dyDescent="0.2">
      <c r="A150" s="198"/>
      <c r="B150" s="194"/>
      <c r="C150" s="239"/>
      <c r="D150" s="150"/>
      <c r="E150" s="164"/>
      <c r="F150" s="164"/>
      <c r="G150" s="164"/>
      <c r="H150" s="164"/>
      <c r="I150" s="164"/>
    </row>
    <row r="151" spans="1:9" ht="15" x14ac:dyDescent="0.25">
      <c r="A151" s="240">
        <v>3299</v>
      </c>
      <c r="B151" s="359"/>
      <c r="C151" s="61" t="s">
        <v>15</v>
      </c>
      <c r="D151" s="59">
        <f t="shared" ref="D151:I151" si="33">SUM(D152:D153)</f>
        <v>2300</v>
      </c>
      <c r="E151" s="298">
        <f t="shared" si="33"/>
        <v>300</v>
      </c>
      <c r="F151" s="298">
        <f t="shared" si="33"/>
        <v>0</v>
      </c>
      <c r="G151" s="298">
        <f t="shared" si="33"/>
        <v>0</v>
      </c>
      <c r="H151" s="298">
        <f t="shared" si="33"/>
        <v>0</v>
      </c>
      <c r="I151" s="298">
        <f t="shared" si="33"/>
        <v>2000</v>
      </c>
    </row>
    <row r="152" spans="1:9" x14ac:dyDescent="0.2">
      <c r="A152" s="191">
        <v>32991</v>
      </c>
      <c r="B152" s="191" t="s">
        <v>173</v>
      </c>
      <c r="C152" s="229" t="s">
        <v>80</v>
      </c>
      <c r="D152" s="98">
        <f>SUM(E152:I152)</f>
        <v>0</v>
      </c>
      <c r="E152" s="245">
        <v>0</v>
      </c>
      <c r="F152" s="245">
        <v>0</v>
      </c>
      <c r="G152" s="245">
        <v>0</v>
      </c>
      <c r="H152" s="245">
        <v>0</v>
      </c>
      <c r="I152" s="245">
        <v>0</v>
      </c>
    </row>
    <row r="153" spans="1:9" x14ac:dyDescent="0.2">
      <c r="A153" s="191">
        <v>32999</v>
      </c>
      <c r="B153" s="191">
        <v>476</v>
      </c>
      <c r="C153" s="229" t="s">
        <v>15</v>
      </c>
      <c r="D153" s="98">
        <f>SUM(E153:I153)</f>
        <v>2300</v>
      </c>
      <c r="E153" s="245">
        <v>300</v>
      </c>
      <c r="F153" s="245">
        <v>0</v>
      </c>
      <c r="G153" s="245">
        <v>0</v>
      </c>
      <c r="H153" s="245">
        <v>0</v>
      </c>
      <c r="I153" s="245">
        <v>2000</v>
      </c>
    </row>
    <row r="154" spans="1:9" s="11" customFormat="1" ht="15.75" thickBot="1" x14ac:dyDescent="0.25">
      <c r="A154" s="210"/>
      <c r="B154" s="230"/>
      <c r="C154" s="242"/>
      <c r="D154" s="188"/>
      <c r="E154" s="167"/>
      <c r="F154" s="164"/>
      <c r="G154" s="164"/>
      <c r="H154" s="164"/>
      <c r="I154" s="164"/>
    </row>
    <row r="155" spans="1:9" s="6" customFormat="1" ht="16.5" thickBot="1" x14ac:dyDescent="0.3">
      <c r="A155" s="241">
        <v>34</v>
      </c>
      <c r="B155" s="360"/>
      <c r="C155" s="251" t="s">
        <v>16</v>
      </c>
      <c r="D155" s="149">
        <f t="shared" ref="D155:I155" si="34">SUM(D157)</f>
        <v>2000</v>
      </c>
      <c r="E155" s="299">
        <f t="shared" si="34"/>
        <v>1000</v>
      </c>
      <c r="F155" s="299">
        <f t="shared" si="34"/>
        <v>0</v>
      </c>
      <c r="G155" s="299">
        <f t="shared" si="34"/>
        <v>0</v>
      </c>
      <c r="H155" s="299">
        <f t="shared" si="34"/>
        <v>0</v>
      </c>
      <c r="I155" s="299">
        <f t="shared" si="34"/>
        <v>1000</v>
      </c>
    </row>
    <row r="156" spans="1:9" s="6" customFormat="1" ht="15" customHeight="1" x14ac:dyDescent="0.25">
      <c r="A156" s="81"/>
      <c r="B156" s="361"/>
      <c r="C156" s="114"/>
      <c r="D156" s="115"/>
      <c r="E156" s="300"/>
      <c r="F156" s="300"/>
      <c r="G156" s="374"/>
      <c r="H156" s="374"/>
      <c r="I156" s="374"/>
    </row>
    <row r="157" spans="1:9" s="6" customFormat="1" ht="15" x14ac:dyDescent="0.25">
      <c r="A157" s="72">
        <v>343</v>
      </c>
      <c r="B157" s="347"/>
      <c r="C157" s="92" t="s">
        <v>16</v>
      </c>
      <c r="D157" s="69">
        <f t="shared" ref="D157:I157" si="35">SUM(D159)</f>
        <v>2000</v>
      </c>
      <c r="E157" s="290">
        <f t="shared" si="35"/>
        <v>1000</v>
      </c>
      <c r="F157" s="290">
        <f t="shared" si="35"/>
        <v>0</v>
      </c>
      <c r="G157" s="290">
        <f t="shared" si="35"/>
        <v>0</v>
      </c>
      <c r="H157" s="290">
        <f t="shared" si="35"/>
        <v>0</v>
      </c>
      <c r="I157" s="290">
        <f t="shared" si="35"/>
        <v>1000</v>
      </c>
    </row>
    <row r="158" spans="1:9" ht="15" x14ac:dyDescent="0.25">
      <c r="A158" s="143"/>
      <c r="B158" s="362"/>
      <c r="C158" s="144"/>
      <c r="D158" s="145"/>
      <c r="E158" s="318"/>
      <c r="F158" s="318"/>
      <c r="G158" s="318"/>
      <c r="H158" s="318"/>
      <c r="I158" s="318"/>
    </row>
    <row r="159" spans="1:9" ht="15" x14ac:dyDescent="0.25">
      <c r="A159" s="96">
        <v>3431</v>
      </c>
      <c r="B159" s="356"/>
      <c r="C159" s="37" t="s">
        <v>37</v>
      </c>
      <c r="D159" s="36">
        <f t="shared" ref="D159:I159" si="36">SUM(D160:D160)</f>
        <v>2000</v>
      </c>
      <c r="E159" s="301">
        <f t="shared" si="36"/>
        <v>1000</v>
      </c>
      <c r="F159" s="301">
        <f t="shared" si="36"/>
        <v>0</v>
      </c>
      <c r="G159" s="301">
        <f t="shared" si="36"/>
        <v>0</v>
      </c>
      <c r="H159" s="301">
        <f t="shared" si="36"/>
        <v>0</v>
      </c>
      <c r="I159" s="301">
        <f t="shared" si="36"/>
        <v>1000</v>
      </c>
    </row>
    <row r="160" spans="1:9" x14ac:dyDescent="0.2">
      <c r="A160" s="189">
        <v>34311</v>
      </c>
      <c r="B160" s="333">
        <v>477</v>
      </c>
      <c r="C160" s="42" t="s">
        <v>42</v>
      </c>
      <c r="D160" s="70">
        <f>SUM(E160:I160)</f>
        <v>2000</v>
      </c>
      <c r="E160" s="159">
        <v>1000</v>
      </c>
      <c r="F160" s="159">
        <v>0</v>
      </c>
      <c r="G160" s="159">
        <v>0</v>
      </c>
      <c r="H160" s="159">
        <v>0</v>
      </c>
      <c r="I160" s="159">
        <v>1000</v>
      </c>
    </row>
    <row r="161" spans="1:10" ht="17.25" customHeight="1" x14ac:dyDescent="0.2">
      <c r="A161" s="263"/>
      <c r="B161" s="263"/>
      <c r="C161" s="219"/>
      <c r="D161" s="29"/>
      <c r="E161" s="302"/>
      <c r="F161" s="302"/>
      <c r="G161" s="302"/>
      <c r="H161" s="302"/>
      <c r="I161" s="302"/>
    </row>
    <row r="162" spans="1:10" ht="13.5" thickBot="1" x14ac:dyDescent="0.25">
      <c r="A162" s="220"/>
      <c r="B162" s="363"/>
      <c r="C162" s="221"/>
      <c r="D162" s="222"/>
      <c r="E162" s="303"/>
      <c r="F162" s="303"/>
      <c r="G162" s="303"/>
      <c r="H162" s="303"/>
      <c r="I162" s="303"/>
    </row>
    <row r="163" spans="1:10" s="11" customFormat="1" ht="17.25" thickTop="1" thickBot="1" x14ac:dyDescent="0.3">
      <c r="A163" s="95"/>
      <c r="B163" s="364"/>
      <c r="C163" s="94" t="s">
        <v>17</v>
      </c>
      <c r="D163" s="93">
        <f t="shared" ref="D163:I163" si="37">SUM(D25+D37+D155)</f>
        <v>955760</v>
      </c>
      <c r="E163" s="304">
        <f t="shared" si="37"/>
        <v>743830</v>
      </c>
      <c r="F163" s="304">
        <f t="shared" si="37"/>
        <v>7100</v>
      </c>
      <c r="G163" s="304">
        <f t="shared" si="37"/>
        <v>31330</v>
      </c>
      <c r="H163" s="304">
        <f t="shared" si="37"/>
        <v>2500</v>
      </c>
      <c r="I163" s="304">
        <f t="shared" si="37"/>
        <v>171000</v>
      </c>
    </row>
    <row r="164" spans="1:10" s="11" customFormat="1" ht="15.75" thickTop="1" x14ac:dyDescent="0.2">
      <c r="A164" s="22"/>
      <c r="B164" s="230"/>
      <c r="C164" s="20"/>
      <c r="D164" s="105"/>
      <c r="E164" s="164"/>
      <c r="F164" s="164"/>
      <c r="G164" s="160"/>
      <c r="H164" s="160"/>
      <c r="I164" s="160"/>
    </row>
    <row r="165" spans="1:10" ht="16.5" customHeight="1" x14ac:dyDescent="0.25">
      <c r="A165" s="108">
        <v>4</v>
      </c>
      <c r="B165" s="343"/>
      <c r="C165" s="26" t="s">
        <v>18</v>
      </c>
      <c r="D165" s="31"/>
      <c r="E165" s="305"/>
      <c r="F165" s="305"/>
      <c r="G165" s="161"/>
      <c r="H165" s="161"/>
      <c r="I165" s="161"/>
    </row>
    <row r="166" spans="1:10" ht="15.75" x14ac:dyDescent="0.25">
      <c r="A166" s="75"/>
      <c r="B166" s="365"/>
      <c r="C166" s="26" t="s">
        <v>19</v>
      </c>
      <c r="D166" s="30">
        <f>SUM(D169+D176+D180+D183+D186)</f>
        <v>82800</v>
      </c>
      <c r="E166" s="272">
        <f t="shared" ref="E166:I166" si="38">SUM(E169+E176+E180+E183+E186)</f>
        <v>300</v>
      </c>
      <c r="F166" s="272">
        <f t="shared" si="38"/>
        <v>0</v>
      </c>
      <c r="G166" s="272">
        <f t="shared" si="38"/>
        <v>63000</v>
      </c>
      <c r="H166" s="272">
        <f t="shared" si="38"/>
        <v>0</v>
      </c>
      <c r="I166" s="272">
        <f t="shared" si="38"/>
        <v>19500</v>
      </c>
    </row>
    <row r="167" spans="1:10" ht="6" customHeight="1" x14ac:dyDescent="0.25">
      <c r="A167" s="58"/>
      <c r="B167" s="335"/>
      <c r="C167" s="33"/>
      <c r="D167" s="106"/>
      <c r="E167" s="162"/>
      <c r="F167" s="162"/>
      <c r="G167" s="162"/>
      <c r="H167" s="162"/>
      <c r="I167" s="162"/>
    </row>
    <row r="168" spans="1:10" ht="15" x14ac:dyDescent="0.25">
      <c r="A168" s="190"/>
      <c r="B168" s="335"/>
      <c r="C168" s="33"/>
      <c r="D168" s="106"/>
      <c r="E168" s="162"/>
      <c r="F168" s="162"/>
      <c r="G168" s="162"/>
      <c r="H168" s="162"/>
      <c r="I168" s="162"/>
    </row>
    <row r="169" spans="1:10" ht="15" x14ac:dyDescent="0.25">
      <c r="A169" s="72">
        <v>422</v>
      </c>
      <c r="B169" s="347"/>
      <c r="C169" s="56" t="s">
        <v>20</v>
      </c>
      <c r="D169" s="59">
        <f>SUM(D170:D174)</f>
        <v>77500</v>
      </c>
      <c r="E169" s="298">
        <f>SUM(E170:E174)</f>
        <v>0</v>
      </c>
      <c r="F169" s="298">
        <f t="shared" ref="F169:H169" si="39">SUM(F170:F174)</f>
        <v>0</v>
      </c>
      <c r="G169" s="298">
        <f t="shared" si="39"/>
        <v>63000</v>
      </c>
      <c r="H169" s="298">
        <f t="shared" si="39"/>
        <v>0</v>
      </c>
      <c r="I169" s="298">
        <f>SUM(I170:I174)</f>
        <v>14500</v>
      </c>
      <c r="J169" s="43"/>
    </row>
    <row r="170" spans="1:10" x14ac:dyDescent="0.2">
      <c r="A170" s="192">
        <v>42211</v>
      </c>
      <c r="B170" s="325">
        <v>514</v>
      </c>
      <c r="C170" s="122" t="s">
        <v>60</v>
      </c>
      <c r="D170" s="99">
        <f>SUM(E170:I170)</f>
        <v>2000</v>
      </c>
      <c r="E170" s="168">
        <v>0</v>
      </c>
      <c r="F170" s="168">
        <v>0</v>
      </c>
      <c r="G170" s="163">
        <v>0</v>
      </c>
      <c r="H170" s="163">
        <v>0</v>
      </c>
      <c r="I170" s="163">
        <v>2000</v>
      </c>
    </row>
    <row r="171" spans="1:10" x14ac:dyDescent="0.2">
      <c r="A171" s="192">
        <v>42212</v>
      </c>
      <c r="B171" s="325" t="s">
        <v>174</v>
      </c>
      <c r="C171" s="122" t="s">
        <v>140</v>
      </c>
      <c r="D171" s="99">
        <f>SUM(E171:I171)</f>
        <v>0</v>
      </c>
      <c r="E171" s="168">
        <v>0</v>
      </c>
      <c r="F171" s="168">
        <v>0</v>
      </c>
      <c r="G171" s="163">
        <v>0</v>
      </c>
      <c r="H171" s="163">
        <v>0</v>
      </c>
      <c r="I171" s="163">
        <v>0</v>
      </c>
    </row>
    <row r="172" spans="1:10" x14ac:dyDescent="0.2">
      <c r="A172" s="192">
        <v>42219</v>
      </c>
      <c r="B172" s="325" t="s">
        <v>175</v>
      </c>
      <c r="C172" s="229" t="s">
        <v>180</v>
      </c>
      <c r="D172" s="99">
        <f>SUM(E172:I172)</f>
        <v>10000</v>
      </c>
      <c r="E172" s="168">
        <v>0</v>
      </c>
      <c r="F172" s="168">
        <v>0</v>
      </c>
      <c r="G172" s="163">
        <v>0</v>
      </c>
      <c r="H172" s="163">
        <v>0</v>
      </c>
      <c r="I172" s="163">
        <v>10000</v>
      </c>
    </row>
    <row r="173" spans="1:10" x14ac:dyDescent="0.2">
      <c r="A173" s="192">
        <v>42259</v>
      </c>
      <c r="B173" s="325"/>
      <c r="C173" s="229" t="s">
        <v>198</v>
      </c>
      <c r="D173" s="99">
        <f>SUM(E173:I173)</f>
        <v>60000</v>
      </c>
      <c r="E173" s="168">
        <v>0</v>
      </c>
      <c r="F173" s="168">
        <v>0</v>
      </c>
      <c r="G173" s="163">
        <v>60000</v>
      </c>
      <c r="H173" s="163">
        <v>0</v>
      </c>
      <c r="I173" s="163">
        <v>0</v>
      </c>
    </row>
    <row r="174" spans="1:10" ht="15.75" customHeight="1" x14ac:dyDescent="0.2">
      <c r="A174" s="191">
        <v>42273</v>
      </c>
      <c r="B174" s="191"/>
      <c r="C174" s="229" t="s">
        <v>199</v>
      </c>
      <c r="D174" s="98">
        <f>SUM(E174:I174)</f>
        <v>5500</v>
      </c>
      <c r="E174" s="245">
        <v>0</v>
      </c>
      <c r="F174" s="245">
        <v>0</v>
      </c>
      <c r="G174" s="213">
        <v>3000</v>
      </c>
      <c r="H174" s="213">
        <v>0</v>
      </c>
      <c r="I174" s="213">
        <v>2500</v>
      </c>
    </row>
    <row r="175" spans="1:10" x14ac:dyDescent="0.2">
      <c r="A175" s="119"/>
      <c r="B175" s="230"/>
      <c r="C175" s="28"/>
      <c r="D175" s="105"/>
      <c r="E175" s="306"/>
      <c r="F175" s="306"/>
      <c r="G175" s="375"/>
      <c r="H175" s="375"/>
      <c r="I175" s="375"/>
    </row>
    <row r="176" spans="1:10" ht="15" x14ac:dyDescent="0.25">
      <c r="A176" s="72">
        <v>424</v>
      </c>
      <c r="B176" s="350"/>
      <c r="C176" s="61" t="s">
        <v>21</v>
      </c>
      <c r="D176" s="62">
        <f>SUM(D177:D178)</f>
        <v>4000</v>
      </c>
      <c r="E176" s="307">
        <f t="shared" ref="E176:I176" si="40">SUM(E177:E178)</f>
        <v>0</v>
      </c>
      <c r="F176" s="307">
        <f t="shared" si="40"/>
        <v>0</v>
      </c>
      <c r="G176" s="307">
        <f t="shared" si="40"/>
        <v>0</v>
      </c>
      <c r="H176" s="307">
        <f t="shared" si="40"/>
        <v>0</v>
      </c>
      <c r="I176" s="307">
        <f t="shared" si="40"/>
        <v>4000</v>
      </c>
    </row>
    <row r="177" spans="1:10" x14ac:dyDescent="0.2">
      <c r="A177" s="267">
        <v>42431</v>
      </c>
      <c r="B177" s="267">
        <v>517</v>
      </c>
      <c r="C177" s="211" t="s">
        <v>200</v>
      </c>
      <c r="D177" s="98">
        <f>SUM(E177:I177)</f>
        <v>2000</v>
      </c>
      <c r="E177" s="308">
        <v>0</v>
      </c>
      <c r="F177" s="308">
        <v>0</v>
      </c>
      <c r="G177" s="308">
        <v>0</v>
      </c>
      <c r="H177" s="308">
        <v>0</v>
      </c>
      <c r="I177" s="308">
        <v>2000</v>
      </c>
    </row>
    <row r="178" spans="1:10" ht="15" customHeight="1" x14ac:dyDescent="0.2">
      <c r="A178" s="191">
        <v>424411</v>
      </c>
      <c r="B178" s="191" t="s">
        <v>176</v>
      </c>
      <c r="C178" s="211" t="s">
        <v>201</v>
      </c>
      <c r="D178" s="98">
        <f>SUM(E178:I178)</f>
        <v>2000</v>
      </c>
      <c r="E178" s="245">
        <v>0</v>
      </c>
      <c r="F178" s="245">
        <v>0</v>
      </c>
      <c r="G178" s="213">
        <v>0</v>
      </c>
      <c r="H178" s="213">
        <v>0</v>
      </c>
      <c r="I178" s="213">
        <v>2000</v>
      </c>
    </row>
    <row r="179" spans="1:10" x14ac:dyDescent="0.2">
      <c r="A179" s="230"/>
      <c r="B179" s="230"/>
      <c r="C179" s="25"/>
      <c r="D179" s="105"/>
      <c r="E179" s="306"/>
      <c r="F179" s="306"/>
      <c r="G179" s="164"/>
      <c r="H179" s="164"/>
      <c r="I179" s="164"/>
    </row>
    <row r="180" spans="1:10" ht="14.25" customHeight="1" x14ac:dyDescent="0.25">
      <c r="A180" s="72">
        <v>431</v>
      </c>
      <c r="B180" s="347"/>
      <c r="C180" s="56" t="s">
        <v>22</v>
      </c>
      <c r="D180" s="59">
        <f>SUM(D181:D181)</f>
        <v>1300</v>
      </c>
      <c r="E180" s="298">
        <f t="shared" ref="E180:I180" si="41">SUM(E181:E181)</f>
        <v>300</v>
      </c>
      <c r="F180" s="298">
        <f t="shared" si="41"/>
        <v>0</v>
      </c>
      <c r="G180" s="298">
        <f t="shared" si="41"/>
        <v>0</v>
      </c>
      <c r="H180" s="298">
        <f t="shared" si="41"/>
        <v>0</v>
      </c>
      <c r="I180" s="298">
        <f t="shared" si="41"/>
        <v>1000</v>
      </c>
    </row>
    <row r="181" spans="1:10" s="2" customFormat="1" ht="15" x14ac:dyDescent="0.25">
      <c r="A181" s="191">
        <v>43121</v>
      </c>
      <c r="B181" s="326">
        <v>516</v>
      </c>
      <c r="C181" s="60" t="s">
        <v>43</v>
      </c>
      <c r="D181" s="107">
        <f>SUM(E181:I181)</f>
        <v>1300</v>
      </c>
      <c r="E181" s="223">
        <v>300</v>
      </c>
      <c r="F181" s="223">
        <v>0</v>
      </c>
      <c r="G181" s="158">
        <v>0</v>
      </c>
      <c r="H181" s="158">
        <v>0</v>
      </c>
      <c r="I181" s="158">
        <v>1000</v>
      </c>
    </row>
    <row r="182" spans="1:10" s="2" customFormat="1" ht="15" x14ac:dyDescent="0.25">
      <c r="A182" s="194"/>
      <c r="B182" s="194"/>
      <c r="C182" s="174"/>
      <c r="D182" s="173"/>
      <c r="E182" s="172"/>
      <c r="F182" s="172"/>
      <c r="G182" s="172"/>
      <c r="H182" s="172"/>
      <c r="I182" s="172"/>
    </row>
    <row r="183" spans="1:10" ht="15" x14ac:dyDescent="0.25">
      <c r="A183" s="96">
        <v>4511</v>
      </c>
      <c r="B183" s="356"/>
      <c r="C183" s="171" t="s">
        <v>97</v>
      </c>
      <c r="D183" s="36">
        <f>SUM(D184)</f>
        <v>0</v>
      </c>
      <c r="E183" s="301">
        <f t="shared" ref="E183:I183" si="42">SUM(E184)</f>
        <v>0</v>
      </c>
      <c r="F183" s="301">
        <f t="shared" si="42"/>
        <v>0</v>
      </c>
      <c r="G183" s="301">
        <f t="shared" si="42"/>
        <v>0</v>
      </c>
      <c r="H183" s="301">
        <f t="shared" si="42"/>
        <v>0</v>
      </c>
      <c r="I183" s="301">
        <f t="shared" si="42"/>
        <v>0</v>
      </c>
    </row>
    <row r="184" spans="1:10" x14ac:dyDescent="0.2">
      <c r="A184" s="248">
        <v>45111</v>
      </c>
      <c r="B184" s="336" t="s">
        <v>177</v>
      </c>
      <c r="C184" s="60" t="s">
        <v>97</v>
      </c>
      <c r="D184" s="250">
        <f>SUM(E184:I184)</f>
        <v>0</v>
      </c>
      <c r="E184" s="309">
        <v>0</v>
      </c>
      <c r="F184" s="309">
        <v>0</v>
      </c>
      <c r="G184" s="309">
        <v>0</v>
      </c>
      <c r="H184" s="309">
        <v>0</v>
      </c>
      <c r="I184" s="309"/>
    </row>
    <row r="185" spans="1:10" ht="15" x14ac:dyDescent="0.25">
      <c r="A185" s="255"/>
      <c r="B185" s="337"/>
      <c r="C185" s="256"/>
      <c r="D185" s="257"/>
      <c r="E185" s="310"/>
      <c r="F185" s="310"/>
      <c r="G185" s="310"/>
      <c r="H185" s="310"/>
      <c r="I185" s="310"/>
      <c r="J185" s="43"/>
    </row>
    <row r="186" spans="1:10" ht="15" x14ac:dyDescent="0.25">
      <c r="A186" s="249">
        <v>4541</v>
      </c>
      <c r="B186" s="366"/>
      <c r="C186" s="171" t="s">
        <v>98</v>
      </c>
      <c r="D186" s="36">
        <f>SUM(D187)</f>
        <v>0</v>
      </c>
      <c r="E186" s="301">
        <f t="shared" ref="E186:I186" si="43">SUM(E187)</f>
        <v>0</v>
      </c>
      <c r="F186" s="301">
        <f t="shared" si="43"/>
        <v>0</v>
      </c>
      <c r="G186" s="301">
        <f t="shared" si="43"/>
        <v>0</v>
      </c>
      <c r="H186" s="301">
        <f t="shared" si="43"/>
        <v>0</v>
      </c>
      <c r="I186" s="301">
        <f t="shared" si="43"/>
        <v>0</v>
      </c>
    </row>
    <row r="187" spans="1:10" s="11" customFormat="1" ht="15" x14ac:dyDescent="0.2">
      <c r="A187" s="191">
        <v>45411</v>
      </c>
      <c r="B187" s="326">
        <v>513</v>
      </c>
      <c r="C187" s="60" t="s">
        <v>202</v>
      </c>
      <c r="D187" s="98">
        <f>SUM(E187:I187)</f>
        <v>0</v>
      </c>
      <c r="E187" s="223">
        <v>0</v>
      </c>
      <c r="F187" s="223">
        <v>0</v>
      </c>
      <c r="G187" s="223">
        <v>0</v>
      </c>
      <c r="H187" s="223">
        <v>0</v>
      </c>
      <c r="I187" s="223">
        <v>0</v>
      </c>
    </row>
    <row r="188" spans="1:10" ht="16.5" customHeight="1" thickBot="1" x14ac:dyDescent="0.25">
      <c r="D188" s="43"/>
      <c r="F188" s="169"/>
      <c r="G188" s="169"/>
      <c r="H188" s="169"/>
      <c r="I188" s="169"/>
    </row>
    <row r="189" spans="1:10" ht="17.25" thickTop="1" thickBot="1" x14ac:dyDescent="0.3">
      <c r="A189" s="216"/>
      <c r="B189" s="368"/>
      <c r="C189" s="217" t="s">
        <v>75</v>
      </c>
      <c r="D189" s="218">
        <f>SUM(D163+D166)</f>
        <v>1038560</v>
      </c>
      <c r="E189" s="319">
        <f t="shared" ref="E189:I189" si="44">SUM(E163+E166)</f>
        <v>744130</v>
      </c>
      <c r="F189" s="319">
        <f t="shared" si="44"/>
        <v>7100</v>
      </c>
      <c r="G189" s="319">
        <f t="shared" si="44"/>
        <v>94330</v>
      </c>
      <c r="H189" s="319">
        <f t="shared" si="44"/>
        <v>2500</v>
      </c>
      <c r="I189" s="319">
        <f t="shared" si="44"/>
        <v>190500</v>
      </c>
    </row>
    <row r="190" spans="1:10" ht="16.5" thickTop="1" x14ac:dyDescent="0.25">
      <c r="A190" s="183"/>
      <c r="B190" s="183"/>
      <c r="C190" s="183"/>
      <c r="D190" s="184"/>
      <c r="E190" s="184"/>
      <c r="F190" s="184"/>
      <c r="G190" s="184"/>
      <c r="H190" s="184"/>
      <c r="I190" s="184"/>
    </row>
    <row r="191" spans="1:10" ht="15.75" x14ac:dyDescent="0.25">
      <c r="A191" s="182"/>
      <c r="B191" s="182"/>
      <c r="C191" s="182"/>
      <c r="D191" s="31"/>
      <c r="E191" s="305"/>
      <c r="F191" s="76"/>
      <c r="G191" s="432"/>
      <c r="H191" s="432"/>
      <c r="I191" s="30"/>
    </row>
    <row r="192" spans="1:10" ht="14.25" x14ac:dyDescent="0.2">
      <c r="A192" s="1"/>
      <c r="B192" s="182"/>
      <c r="C192" s="20"/>
      <c r="D192" s="19"/>
      <c r="E192" s="311"/>
      <c r="F192" s="152"/>
      <c r="G192" s="428"/>
      <c r="H192" s="428"/>
      <c r="I192" s="18"/>
    </row>
    <row r="193" spans="1:9" ht="12.75" customHeight="1" x14ac:dyDescent="0.2">
      <c r="A193" s="1"/>
      <c r="B193" s="182"/>
      <c r="C193" s="20"/>
      <c r="D193" s="24"/>
      <c r="E193" s="164"/>
      <c r="F193" s="23"/>
      <c r="G193" s="427" t="s">
        <v>142</v>
      </c>
      <c r="H193" s="427"/>
      <c r="I193" s="428"/>
    </row>
    <row r="194" spans="1:9" x14ac:dyDescent="0.2">
      <c r="A194" s="1"/>
      <c r="B194" s="182"/>
      <c r="C194" s="20"/>
      <c r="D194" s="24"/>
      <c r="E194" s="164"/>
      <c r="F194" s="23"/>
      <c r="G194" s="428"/>
      <c r="H194" s="428"/>
      <c r="I194" s="428"/>
    </row>
    <row r="195" spans="1:9" x14ac:dyDescent="0.2">
      <c r="A195" s="1"/>
      <c r="B195" s="182"/>
      <c r="C195" s="20"/>
      <c r="D195" s="24"/>
      <c r="E195" s="164"/>
      <c r="F195" s="23"/>
      <c r="G195" s="20"/>
      <c r="H195" s="20"/>
      <c r="I195" s="20"/>
    </row>
    <row r="196" spans="1:9" x14ac:dyDescent="0.2">
      <c r="A196" s="1"/>
      <c r="B196" s="182"/>
      <c r="C196" s="5"/>
      <c r="D196" s="32"/>
      <c r="E196" s="160"/>
      <c r="F196" s="4"/>
      <c r="G196" s="5"/>
      <c r="H196" s="5"/>
      <c r="I196" s="5"/>
    </row>
  </sheetData>
  <mergeCells count="9">
    <mergeCell ref="G193:I194"/>
    <mergeCell ref="A1:D1"/>
    <mergeCell ref="A2:C2"/>
    <mergeCell ref="C7:H7"/>
    <mergeCell ref="G192:H192"/>
    <mergeCell ref="A4:C4"/>
    <mergeCell ref="G191:H191"/>
    <mergeCell ref="A5:H5"/>
    <mergeCell ref="C6:I6"/>
  </mergeCells>
  <phoneticPr fontId="8" type="noConversion"/>
  <pageMargins left="0.27559055118110237" right="0.35433070866141736" top="0.98425196850393704" bottom="0.39370078740157483" header="0.51181102362204722" footer="0.51181102362204722"/>
  <pageSetup paperSize="9" scale="8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A16" sqref="A16"/>
    </sheetView>
  </sheetViews>
  <sheetFormatPr defaultRowHeight="12.75" x14ac:dyDescent="0.2"/>
  <cols>
    <col min="1" max="1" width="9.42578125" customWidth="1"/>
    <col min="2" max="2" width="30.28515625" customWidth="1"/>
    <col min="3" max="7" width="18.7109375" customWidth="1"/>
    <col min="8" max="8" width="18" customWidth="1"/>
  </cols>
  <sheetData>
    <row r="1" spans="1:8" ht="63" customHeight="1" x14ac:dyDescent="0.2">
      <c r="A1" s="435" t="s">
        <v>182</v>
      </c>
      <c r="B1" s="435"/>
      <c r="C1" s="436"/>
      <c r="D1" s="436"/>
      <c r="E1" s="436"/>
      <c r="F1" s="436"/>
      <c r="G1" s="436"/>
    </row>
    <row r="2" spans="1:8" ht="26.25" customHeight="1" x14ac:dyDescent="0.2">
      <c r="A2" s="269" t="s">
        <v>134</v>
      </c>
    </row>
    <row r="3" spans="1:8" ht="30" x14ac:dyDescent="0.2">
      <c r="A3" s="265" t="s">
        <v>121</v>
      </c>
      <c r="B3" s="265" t="s">
        <v>126</v>
      </c>
      <c r="C3" s="265" t="s">
        <v>119</v>
      </c>
      <c r="D3" s="266" t="s">
        <v>183</v>
      </c>
      <c r="E3" s="266" t="s">
        <v>184</v>
      </c>
      <c r="F3" s="266" t="s">
        <v>120</v>
      </c>
      <c r="G3" s="266" t="s">
        <v>185</v>
      </c>
      <c r="H3" s="270" t="s">
        <v>45</v>
      </c>
    </row>
    <row r="4" spans="1:8" ht="15" customHeight="1" x14ac:dyDescent="0.2">
      <c r="A4" s="246">
        <v>32111</v>
      </c>
      <c r="B4" s="268" t="s">
        <v>127</v>
      </c>
      <c r="C4" s="264">
        <v>90</v>
      </c>
      <c r="D4" s="264"/>
      <c r="E4" s="264"/>
      <c r="F4" s="264"/>
      <c r="G4" s="264"/>
      <c r="H4" s="264">
        <f>SUM(C4:G4)</f>
        <v>90</v>
      </c>
    </row>
    <row r="5" spans="1:8" ht="15" customHeight="1" x14ac:dyDescent="0.2">
      <c r="A5" s="246">
        <v>32119</v>
      </c>
      <c r="B5" s="268" t="s">
        <v>137</v>
      </c>
      <c r="C5" s="264">
        <v>170</v>
      </c>
      <c r="D5" s="264"/>
      <c r="E5" s="264"/>
      <c r="F5" s="264"/>
      <c r="G5" s="264"/>
      <c r="H5" s="264">
        <f t="shared" ref="H5:H16" si="0">SUM(C5:G5)</f>
        <v>170</v>
      </c>
    </row>
    <row r="6" spans="1:8" ht="15" customHeight="1" x14ac:dyDescent="0.2">
      <c r="A6" s="246">
        <v>32219</v>
      </c>
      <c r="B6" s="268" t="s">
        <v>128</v>
      </c>
      <c r="C6" s="264">
        <v>0</v>
      </c>
      <c r="D6" s="264"/>
      <c r="E6" s="264"/>
      <c r="F6" s="264">
        <v>500</v>
      </c>
      <c r="G6" s="264">
        <v>700</v>
      </c>
      <c r="H6" s="264">
        <f t="shared" si="0"/>
        <v>1200</v>
      </c>
    </row>
    <row r="7" spans="1:8" ht="15" customHeight="1" x14ac:dyDescent="0.2">
      <c r="A7" s="246">
        <v>32234</v>
      </c>
      <c r="B7" s="268" t="s">
        <v>129</v>
      </c>
      <c r="C7" s="264">
        <v>240</v>
      </c>
      <c r="D7" s="264"/>
      <c r="E7" s="264"/>
      <c r="F7" s="264"/>
      <c r="G7" s="264"/>
      <c r="H7" s="264">
        <f t="shared" si="0"/>
        <v>240</v>
      </c>
    </row>
    <row r="8" spans="1:8" ht="15" customHeight="1" x14ac:dyDescent="0.2">
      <c r="A8" s="246">
        <v>32319</v>
      </c>
      <c r="B8" s="268" t="s">
        <v>136</v>
      </c>
      <c r="C8" s="264">
        <v>0</v>
      </c>
      <c r="D8" s="264">
        <v>0</v>
      </c>
      <c r="E8" s="264"/>
      <c r="F8" s="264"/>
      <c r="G8" s="264"/>
      <c r="H8" s="264">
        <f t="shared" si="0"/>
        <v>0</v>
      </c>
    </row>
    <row r="9" spans="1:8" ht="15" customHeight="1" x14ac:dyDescent="0.2">
      <c r="A9" s="246">
        <v>32339</v>
      </c>
      <c r="B9" s="268" t="s">
        <v>23</v>
      </c>
      <c r="C9" s="264">
        <v>0</v>
      </c>
      <c r="D9" s="264"/>
      <c r="E9" s="264">
        <v>100</v>
      </c>
      <c r="F9" s="264"/>
      <c r="G9" s="264"/>
      <c r="H9" s="264">
        <f t="shared" si="0"/>
        <v>100</v>
      </c>
    </row>
    <row r="10" spans="1:8" ht="15" customHeight="1" x14ac:dyDescent="0.2">
      <c r="A10" s="246">
        <v>32371</v>
      </c>
      <c r="B10" s="268" t="s">
        <v>105</v>
      </c>
      <c r="C10" s="264">
        <v>1000</v>
      </c>
      <c r="D10" s="264">
        <v>300</v>
      </c>
      <c r="E10" s="264"/>
      <c r="F10" s="264">
        <v>400</v>
      </c>
      <c r="G10" s="264"/>
      <c r="H10" s="264">
        <f t="shared" si="0"/>
        <v>1700</v>
      </c>
    </row>
    <row r="11" spans="1:8" ht="15" customHeight="1" x14ac:dyDescent="0.2">
      <c r="A11" s="246">
        <v>32391</v>
      </c>
      <c r="B11" s="268" t="s">
        <v>130</v>
      </c>
      <c r="C11" s="264">
        <v>0</v>
      </c>
      <c r="D11" s="264">
        <v>500</v>
      </c>
      <c r="E11" s="264">
        <v>100</v>
      </c>
      <c r="F11" s="264">
        <v>500</v>
      </c>
      <c r="G11" s="264">
        <v>200</v>
      </c>
      <c r="H11" s="264">
        <f t="shared" si="0"/>
        <v>1300</v>
      </c>
    </row>
    <row r="12" spans="1:8" ht="15" customHeight="1" x14ac:dyDescent="0.2">
      <c r="A12" s="246">
        <v>32392</v>
      </c>
      <c r="B12" s="268" t="s">
        <v>135</v>
      </c>
      <c r="C12" s="264">
        <v>0</v>
      </c>
      <c r="D12" s="264">
        <v>0</v>
      </c>
      <c r="E12" s="264"/>
      <c r="F12" s="264"/>
      <c r="G12" s="264">
        <v>0</v>
      </c>
      <c r="H12" s="264">
        <f t="shared" si="0"/>
        <v>0</v>
      </c>
    </row>
    <row r="13" spans="1:8" ht="15" customHeight="1" x14ac:dyDescent="0.2">
      <c r="A13" s="246">
        <v>32399</v>
      </c>
      <c r="B13" s="268" t="s">
        <v>186</v>
      </c>
      <c r="C13" s="264">
        <v>300</v>
      </c>
      <c r="D13" s="264">
        <v>100</v>
      </c>
      <c r="E13" s="264">
        <v>200</v>
      </c>
      <c r="F13" s="264"/>
      <c r="G13" s="264">
        <v>0</v>
      </c>
      <c r="H13" s="264">
        <f t="shared" si="0"/>
        <v>600</v>
      </c>
    </row>
    <row r="14" spans="1:8" ht="15" customHeight="1" x14ac:dyDescent="0.2">
      <c r="A14" s="246">
        <v>32411</v>
      </c>
      <c r="B14" s="268" t="s">
        <v>131</v>
      </c>
      <c r="C14" s="264">
        <v>0</v>
      </c>
      <c r="D14" s="264"/>
      <c r="E14" s="264"/>
      <c r="F14" s="264"/>
      <c r="G14" s="264"/>
      <c r="H14" s="264">
        <f t="shared" si="0"/>
        <v>0</v>
      </c>
    </row>
    <row r="15" spans="1:8" ht="15" customHeight="1" x14ac:dyDescent="0.2">
      <c r="A15" s="246">
        <v>32931</v>
      </c>
      <c r="B15" s="268" t="s">
        <v>132</v>
      </c>
      <c r="C15" s="264">
        <v>200</v>
      </c>
      <c r="D15" s="264">
        <v>100</v>
      </c>
      <c r="E15" s="264">
        <v>500</v>
      </c>
      <c r="F15" s="264">
        <v>500</v>
      </c>
      <c r="G15" s="264">
        <v>100</v>
      </c>
      <c r="H15" s="264">
        <f t="shared" si="0"/>
        <v>1400</v>
      </c>
    </row>
    <row r="16" spans="1:8" ht="15" customHeight="1" x14ac:dyDescent="0.2">
      <c r="A16" s="246">
        <v>32999</v>
      </c>
      <c r="B16" s="268" t="s">
        <v>133</v>
      </c>
      <c r="C16" s="264"/>
      <c r="D16" s="264"/>
      <c r="E16" s="264">
        <v>200</v>
      </c>
      <c r="F16" s="264">
        <v>100</v>
      </c>
      <c r="G16" s="264"/>
      <c r="H16" s="264">
        <f t="shared" si="0"/>
        <v>300</v>
      </c>
    </row>
    <row r="17" spans="1:8" ht="30" customHeight="1" x14ac:dyDescent="0.2">
      <c r="A17" s="246" t="s">
        <v>45</v>
      </c>
      <c r="B17" s="246"/>
      <c r="C17" s="264">
        <f>SUM(C4:C16)</f>
        <v>2000</v>
      </c>
      <c r="D17" s="264">
        <f t="shared" ref="D17:H17" si="1">SUM(D4:D16)</f>
        <v>1000</v>
      </c>
      <c r="E17" s="264">
        <f t="shared" si="1"/>
        <v>1100</v>
      </c>
      <c r="F17" s="264">
        <f t="shared" si="1"/>
        <v>2000</v>
      </c>
      <c r="G17" s="264">
        <f t="shared" si="1"/>
        <v>1000</v>
      </c>
      <c r="H17" s="264">
        <f t="shared" si="1"/>
        <v>7100</v>
      </c>
    </row>
    <row r="30" spans="1:8" x14ac:dyDescent="0.2">
      <c r="F30" s="378"/>
    </row>
  </sheetData>
  <mergeCells count="1">
    <mergeCell ref="A1:G1"/>
  </mergeCells>
  <phoneticPr fontId="8" type="noConversion"/>
  <pageMargins left="0.75" right="0.75" top="1" bottom="1" header="0.5" footer="0.5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E25" sqref="E25"/>
    </sheetView>
  </sheetViews>
  <sheetFormatPr defaultRowHeight="12.75" x14ac:dyDescent="0.2"/>
  <cols>
    <col min="1" max="1" width="9.42578125" customWidth="1"/>
    <col min="2" max="2" width="30.28515625" customWidth="1"/>
    <col min="3" max="7" width="18.7109375" customWidth="1"/>
    <col min="8" max="8" width="18" customWidth="1"/>
  </cols>
  <sheetData>
    <row r="1" spans="1:8" ht="63" customHeight="1" x14ac:dyDescent="0.2">
      <c r="A1" s="435" t="s">
        <v>195</v>
      </c>
      <c r="B1" s="435"/>
      <c r="C1" s="436"/>
      <c r="D1" s="436"/>
      <c r="E1" s="436"/>
      <c r="F1" s="436"/>
      <c r="G1" s="436"/>
    </row>
    <row r="2" spans="1:8" ht="26.25" customHeight="1" x14ac:dyDescent="0.2">
      <c r="A2" s="269" t="s">
        <v>134</v>
      </c>
    </row>
    <row r="3" spans="1:8" ht="30" x14ac:dyDescent="0.2">
      <c r="A3" s="265" t="s">
        <v>121</v>
      </c>
      <c r="B3" s="265" t="s">
        <v>126</v>
      </c>
      <c r="C3" s="266" t="s">
        <v>187</v>
      </c>
      <c r="D3" s="266" t="s">
        <v>191</v>
      </c>
      <c r="E3" s="266" t="s">
        <v>192</v>
      </c>
      <c r="F3" s="266" t="s">
        <v>194</v>
      </c>
      <c r="G3" s="266" t="s">
        <v>185</v>
      </c>
      <c r="H3" s="270" t="s">
        <v>45</v>
      </c>
    </row>
    <row r="4" spans="1:8" ht="15" customHeight="1" x14ac:dyDescent="0.2">
      <c r="A4" s="246">
        <v>32111</v>
      </c>
      <c r="B4" s="268" t="s">
        <v>127</v>
      </c>
      <c r="C4" s="264">
        <v>240</v>
      </c>
      <c r="D4" s="264"/>
      <c r="E4" s="264"/>
      <c r="F4" s="264"/>
      <c r="G4" s="264"/>
      <c r="H4" s="264">
        <f>SUM(C4:G4)</f>
        <v>240</v>
      </c>
    </row>
    <row r="5" spans="1:8" ht="15" customHeight="1" x14ac:dyDescent="0.2">
      <c r="A5" s="246">
        <v>32119</v>
      </c>
      <c r="B5" s="268" t="s">
        <v>137</v>
      </c>
      <c r="C5" s="264">
        <v>440</v>
      </c>
      <c r="D5" s="264"/>
      <c r="E5" s="264"/>
      <c r="F5" s="264"/>
      <c r="G5" s="264"/>
      <c r="H5" s="264">
        <f t="shared" ref="H5:H18" si="0">SUM(C5:G5)</f>
        <v>440</v>
      </c>
    </row>
    <row r="6" spans="1:8" ht="15" customHeight="1" x14ac:dyDescent="0.2">
      <c r="A6" s="246">
        <v>32219</v>
      </c>
      <c r="B6" s="268" t="s">
        <v>128</v>
      </c>
      <c r="C6" s="264"/>
      <c r="D6" s="264"/>
      <c r="E6" s="264"/>
      <c r="F6" s="264"/>
      <c r="G6" s="264">
        <v>1500</v>
      </c>
      <c r="H6" s="264">
        <f t="shared" si="0"/>
        <v>1500</v>
      </c>
    </row>
    <row r="7" spans="1:8" ht="15" customHeight="1" x14ac:dyDescent="0.2">
      <c r="A7" s="246">
        <v>32234</v>
      </c>
      <c r="B7" s="268" t="s">
        <v>129</v>
      </c>
      <c r="C7" s="264">
        <v>640</v>
      </c>
      <c r="D7" s="264"/>
      <c r="E7" s="264"/>
      <c r="F7" s="264"/>
      <c r="G7" s="264"/>
      <c r="H7" s="264">
        <f t="shared" si="0"/>
        <v>640</v>
      </c>
    </row>
    <row r="8" spans="1:8" ht="15" customHeight="1" x14ac:dyDescent="0.2">
      <c r="A8" s="246">
        <v>32319</v>
      </c>
      <c r="B8" s="268" t="s">
        <v>136</v>
      </c>
      <c r="C8" s="264"/>
      <c r="D8" s="264">
        <v>0</v>
      </c>
      <c r="E8" s="264"/>
      <c r="F8" s="264"/>
      <c r="G8" s="264"/>
      <c r="H8" s="264">
        <f t="shared" si="0"/>
        <v>0</v>
      </c>
    </row>
    <row r="9" spans="1:8" ht="15" customHeight="1" x14ac:dyDescent="0.2">
      <c r="A9" s="246">
        <v>32339</v>
      </c>
      <c r="B9" s="268" t="s">
        <v>23</v>
      </c>
      <c r="C9" s="264"/>
      <c r="D9" s="264">
        <v>320</v>
      </c>
      <c r="E9" s="264"/>
      <c r="F9" s="264"/>
      <c r="G9" s="264"/>
      <c r="H9" s="264">
        <f t="shared" si="0"/>
        <v>320</v>
      </c>
    </row>
    <row r="10" spans="1:8" ht="15" customHeight="1" x14ac:dyDescent="0.2">
      <c r="A10" s="246">
        <v>32371</v>
      </c>
      <c r="B10" s="268" t="s">
        <v>105</v>
      </c>
      <c r="C10" s="264">
        <v>2000</v>
      </c>
      <c r="D10" s="264">
        <v>14400</v>
      </c>
      <c r="E10" s="264"/>
      <c r="F10" s="264"/>
      <c r="G10" s="264">
        <v>300</v>
      </c>
      <c r="H10" s="264">
        <f t="shared" si="0"/>
        <v>16700</v>
      </c>
    </row>
    <row r="11" spans="1:8" ht="15" customHeight="1" x14ac:dyDescent="0.2">
      <c r="A11" s="246">
        <v>32391</v>
      </c>
      <c r="B11" s="268" t="s">
        <v>130</v>
      </c>
      <c r="C11" s="264">
        <v>3200</v>
      </c>
      <c r="D11" s="264">
        <v>1200</v>
      </c>
      <c r="E11" s="264"/>
      <c r="F11" s="264"/>
      <c r="G11" s="264">
        <v>1000</v>
      </c>
      <c r="H11" s="264">
        <f t="shared" si="0"/>
        <v>5400</v>
      </c>
    </row>
    <row r="12" spans="1:8" ht="15" customHeight="1" x14ac:dyDescent="0.2">
      <c r="A12" s="246">
        <v>32392</v>
      </c>
      <c r="B12" s="268" t="s">
        <v>135</v>
      </c>
      <c r="C12" s="264"/>
      <c r="D12" s="264">
        <v>2200</v>
      </c>
      <c r="E12" s="264"/>
      <c r="F12" s="264"/>
      <c r="G12" s="264">
        <v>0</v>
      </c>
      <c r="H12" s="264">
        <f t="shared" si="0"/>
        <v>2200</v>
      </c>
    </row>
    <row r="13" spans="1:8" ht="15" customHeight="1" x14ac:dyDescent="0.2">
      <c r="A13" s="246">
        <v>32399</v>
      </c>
      <c r="B13" s="268" t="s">
        <v>186</v>
      </c>
      <c r="C13" s="264">
        <v>720</v>
      </c>
      <c r="D13" s="264">
        <v>2570</v>
      </c>
      <c r="E13" s="264"/>
      <c r="F13" s="264"/>
      <c r="G13" s="264">
        <v>0</v>
      </c>
      <c r="H13" s="264">
        <f t="shared" si="0"/>
        <v>3290</v>
      </c>
    </row>
    <row r="14" spans="1:8" ht="15" customHeight="1" x14ac:dyDescent="0.2">
      <c r="A14" s="246">
        <v>32411</v>
      </c>
      <c r="B14" s="268" t="s">
        <v>131</v>
      </c>
      <c r="C14" s="264"/>
      <c r="D14" s="264"/>
      <c r="E14" s="264"/>
      <c r="F14" s="264"/>
      <c r="G14" s="264">
        <v>0</v>
      </c>
      <c r="H14" s="264">
        <f t="shared" si="0"/>
        <v>0</v>
      </c>
    </row>
    <row r="15" spans="1:8" ht="15" customHeight="1" x14ac:dyDescent="0.2">
      <c r="A15" s="246">
        <v>32931</v>
      </c>
      <c r="B15" s="268" t="s">
        <v>132</v>
      </c>
      <c r="C15" s="264"/>
      <c r="D15" s="264">
        <v>0</v>
      </c>
      <c r="E15" s="264"/>
      <c r="F15" s="264"/>
      <c r="G15" s="264">
        <v>0</v>
      </c>
      <c r="H15" s="264">
        <f t="shared" si="0"/>
        <v>0</v>
      </c>
    </row>
    <row r="16" spans="1:8" ht="15" customHeight="1" x14ac:dyDescent="0.2">
      <c r="A16" s="246">
        <v>32999</v>
      </c>
      <c r="B16" s="268" t="s">
        <v>133</v>
      </c>
      <c r="C16" s="264"/>
      <c r="D16" s="264">
        <v>600</v>
      </c>
      <c r="E16" s="264"/>
      <c r="F16" s="264"/>
      <c r="G16" s="264"/>
      <c r="H16" s="264">
        <f t="shared" ref="H16" si="1">SUM(C16:G16)</f>
        <v>600</v>
      </c>
    </row>
    <row r="17" spans="1:8" ht="15" customHeight="1" x14ac:dyDescent="0.2">
      <c r="A17" s="246"/>
      <c r="B17" s="268"/>
      <c r="C17" s="264"/>
      <c r="D17" s="264"/>
      <c r="E17" s="264"/>
      <c r="F17" s="264"/>
      <c r="G17" s="264"/>
      <c r="H17" s="264"/>
    </row>
    <row r="18" spans="1:8" ht="15" customHeight="1" x14ac:dyDescent="0.2">
      <c r="A18" s="246">
        <v>4</v>
      </c>
      <c r="B18" s="268" t="s">
        <v>193</v>
      </c>
      <c r="C18" s="264"/>
      <c r="D18" s="264"/>
      <c r="E18" s="264">
        <v>3000</v>
      </c>
      <c r="F18" s="264">
        <v>60000</v>
      </c>
      <c r="G18" s="264"/>
      <c r="H18" s="264">
        <f t="shared" si="0"/>
        <v>63000</v>
      </c>
    </row>
    <row r="19" spans="1:8" ht="30" customHeight="1" x14ac:dyDescent="0.2">
      <c r="A19" s="246" t="s">
        <v>45</v>
      </c>
      <c r="B19" s="246"/>
      <c r="C19" s="264">
        <f>SUM(C4:C18)</f>
        <v>7240</v>
      </c>
      <c r="D19" s="264">
        <f t="shared" ref="D19:H19" si="2">SUM(D4:D18)</f>
        <v>21290</v>
      </c>
      <c r="E19" s="264">
        <f t="shared" si="2"/>
        <v>3000</v>
      </c>
      <c r="F19" s="264">
        <f t="shared" si="2"/>
        <v>60000</v>
      </c>
      <c r="G19" s="264">
        <f t="shared" si="2"/>
        <v>2800</v>
      </c>
      <c r="H19" s="264">
        <f t="shared" si="2"/>
        <v>94330</v>
      </c>
    </row>
    <row r="23" spans="1:8" x14ac:dyDescent="0.2">
      <c r="A23" t="s">
        <v>188</v>
      </c>
    </row>
    <row r="24" spans="1:8" x14ac:dyDescent="0.2">
      <c r="B24" t="s">
        <v>189</v>
      </c>
    </row>
    <row r="25" spans="1:8" x14ac:dyDescent="0.2">
      <c r="B25" t="s">
        <v>190</v>
      </c>
    </row>
    <row r="32" spans="1:8" x14ac:dyDescent="0.2">
      <c r="F32" s="378"/>
    </row>
  </sheetData>
  <mergeCells count="1">
    <mergeCell ref="A1:G1"/>
  </mergeCells>
  <pageMargins left="0.75" right="0.75" top="1" bottom="1" header="0.5" footer="0.5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zoomScale="80" zoomScaleNormal="80" workbookViewId="0">
      <selection activeCell="H35" sqref="H35"/>
    </sheetView>
  </sheetViews>
  <sheetFormatPr defaultRowHeight="12.75" x14ac:dyDescent="0.2"/>
  <cols>
    <col min="1" max="1" width="7.42578125" customWidth="1"/>
    <col min="2" max="2" width="27.7109375" customWidth="1"/>
    <col min="3" max="20" width="13.7109375" customWidth="1"/>
  </cols>
  <sheetData>
    <row r="1" spans="1:20" ht="63" customHeight="1" thickBot="1" x14ac:dyDescent="0.25">
      <c r="A1" s="443" t="s">
        <v>211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</row>
    <row r="2" spans="1:20" ht="26.25" customHeight="1" thickBot="1" x14ac:dyDescent="0.4">
      <c r="A2" s="410" t="s">
        <v>134</v>
      </c>
      <c r="B2" s="411"/>
      <c r="C2" s="437" t="s">
        <v>205</v>
      </c>
      <c r="D2" s="438"/>
      <c r="E2" s="438"/>
      <c r="F2" s="438"/>
      <c r="G2" s="438"/>
      <c r="H2" s="439"/>
      <c r="I2" s="440" t="s">
        <v>69</v>
      </c>
      <c r="J2" s="441"/>
      <c r="K2" s="441"/>
      <c r="L2" s="441"/>
      <c r="M2" s="441"/>
      <c r="N2" s="442"/>
      <c r="O2" s="440" t="s">
        <v>206</v>
      </c>
      <c r="P2" s="441"/>
      <c r="Q2" s="441"/>
      <c r="R2" s="441"/>
      <c r="S2" s="441"/>
      <c r="T2" s="442"/>
    </row>
    <row r="3" spans="1:20" ht="45.75" thickBot="1" x14ac:dyDescent="0.25">
      <c r="A3" s="421" t="s">
        <v>121</v>
      </c>
      <c r="B3" s="422" t="s">
        <v>126</v>
      </c>
      <c r="C3" s="423" t="s">
        <v>187</v>
      </c>
      <c r="D3" s="424" t="s">
        <v>191</v>
      </c>
      <c r="E3" s="424" t="s">
        <v>192</v>
      </c>
      <c r="F3" s="424" t="s">
        <v>194</v>
      </c>
      <c r="G3" s="425" t="s">
        <v>185</v>
      </c>
      <c r="H3" s="426" t="s">
        <v>45</v>
      </c>
      <c r="I3" s="423" t="s">
        <v>209</v>
      </c>
      <c r="J3" s="424" t="s">
        <v>183</v>
      </c>
      <c r="K3" s="424" t="s">
        <v>184</v>
      </c>
      <c r="L3" s="424" t="s">
        <v>120</v>
      </c>
      <c r="M3" s="425" t="s">
        <v>185</v>
      </c>
      <c r="N3" s="426" t="s">
        <v>45</v>
      </c>
      <c r="O3" s="423" t="s">
        <v>209</v>
      </c>
      <c r="P3" s="423" t="s">
        <v>187</v>
      </c>
      <c r="Q3" s="424" t="s">
        <v>184</v>
      </c>
      <c r="R3" s="424" t="s">
        <v>120</v>
      </c>
      <c r="S3" s="424" t="s">
        <v>210</v>
      </c>
      <c r="T3" s="426" t="s">
        <v>45</v>
      </c>
    </row>
    <row r="4" spans="1:20" ht="15" customHeight="1" x14ac:dyDescent="0.2">
      <c r="A4" s="412">
        <v>32111</v>
      </c>
      <c r="B4" s="413" t="s">
        <v>127</v>
      </c>
      <c r="C4" s="414">
        <v>240</v>
      </c>
      <c r="D4" s="415"/>
      <c r="E4" s="415"/>
      <c r="F4" s="415"/>
      <c r="G4" s="416"/>
      <c r="H4" s="417">
        <f>SUM(C4:G4)</f>
        <v>240</v>
      </c>
      <c r="I4" s="418">
        <v>90</v>
      </c>
      <c r="J4" s="415"/>
      <c r="K4" s="415"/>
      <c r="L4" s="415"/>
      <c r="M4" s="416"/>
      <c r="N4" s="417">
        <f>SUM(I4:M4)</f>
        <v>90</v>
      </c>
      <c r="O4" s="418"/>
      <c r="P4" s="419"/>
      <c r="Q4" s="420"/>
      <c r="R4" s="420"/>
      <c r="S4" s="420"/>
      <c r="T4" s="417">
        <f t="shared" ref="T4:T18" si="0">SUM(O4:S4)</f>
        <v>0</v>
      </c>
    </row>
    <row r="5" spans="1:20" ht="15" customHeight="1" x14ac:dyDescent="0.2">
      <c r="A5" s="385">
        <v>32119</v>
      </c>
      <c r="B5" s="387" t="s">
        <v>137</v>
      </c>
      <c r="C5" s="388">
        <v>440</v>
      </c>
      <c r="D5" s="386"/>
      <c r="E5" s="386"/>
      <c r="F5" s="386"/>
      <c r="G5" s="404"/>
      <c r="H5" s="407">
        <f t="shared" ref="H5:H20" si="1">SUM(C5:G5)</f>
        <v>440</v>
      </c>
      <c r="I5" s="389">
        <v>170</v>
      </c>
      <c r="J5" s="386"/>
      <c r="K5" s="386"/>
      <c r="L5" s="386"/>
      <c r="M5" s="404"/>
      <c r="N5" s="407">
        <f t="shared" ref="N5:N18" si="2">SUM(I5:M5)</f>
        <v>170</v>
      </c>
      <c r="O5" s="389"/>
      <c r="P5" s="391"/>
      <c r="Q5" s="390"/>
      <c r="R5" s="390"/>
      <c r="S5" s="390"/>
      <c r="T5" s="407">
        <f t="shared" si="0"/>
        <v>0</v>
      </c>
    </row>
    <row r="6" spans="1:20" ht="15" customHeight="1" x14ac:dyDescent="0.2">
      <c r="A6" s="385">
        <v>32219</v>
      </c>
      <c r="B6" s="387" t="s">
        <v>128</v>
      </c>
      <c r="C6" s="388"/>
      <c r="D6" s="386"/>
      <c r="E6" s="386"/>
      <c r="F6" s="386"/>
      <c r="G6" s="404">
        <v>1500</v>
      </c>
      <c r="H6" s="407">
        <f t="shared" si="1"/>
        <v>1500</v>
      </c>
      <c r="I6" s="389">
        <v>0</v>
      </c>
      <c r="J6" s="386"/>
      <c r="K6" s="386"/>
      <c r="L6" s="386">
        <v>500</v>
      </c>
      <c r="M6" s="404">
        <v>700</v>
      </c>
      <c r="N6" s="407">
        <f t="shared" si="2"/>
        <v>1200</v>
      </c>
      <c r="O6" s="389"/>
      <c r="P6" s="391"/>
      <c r="Q6" s="390"/>
      <c r="R6" s="390"/>
      <c r="S6" s="390"/>
      <c r="T6" s="407">
        <f t="shared" si="0"/>
        <v>0</v>
      </c>
    </row>
    <row r="7" spans="1:20" ht="15" customHeight="1" x14ac:dyDescent="0.2">
      <c r="A7" s="385">
        <v>32234</v>
      </c>
      <c r="B7" s="387" t="s">
        <v>129</v>
      </c>
      <c r="C7" s="388">
        <v>640</v>
      </c>
      <c r="D7" s="386"/>
      <c r="E7" s="386"/>
      <c r="F7" s="386"/>
      <c r="G7" s="404"/>
      <c r="H7" s="407">
        <f t="shared" si="1"/>
        <v>640</v>
      </c>
      <c r="I7" s="389">
        <v>240</v>
      </c>
      <c r="J7" s="386"/>
      <c r="K7" s="386"/>
      <c r="L7" s="386"/>
      <c r="M7" s="404"/>
      <c r="N7" s="407">
        <f t="shared" si="2"/>
        <v>240</v>
      </c>
      <c r="O7" s="389"/>
      <c r="P7" s="391"/>
      <c r="Q7" s="390"/>
      <c r="R7" s="390"/>
      <c r="S7" s="390"/>
      <c r="T7" s="407">
        <f t="shared" si="0"/>
        <v>0</v>
      </c>
    </row>
    <row r="8" spans="1:20" ht="15" customHeight="1" x14ac:dyDescent="0.2">
      <c r="A8" s="385">
        <v>32319</v>
      </c>
      <c r="B8" s="387" t="s">
        <v>136</v>
      </c>
      <c r="C8" s="388"/>
      <c r="D8" s="386">
        <v>0</v>
      </c>
      <c r="E8" s="386"/>
      <c r="F8" s="386"/>
      <c r="G8" s="404"/>
      <c r="H8" s="407">
        <f t="shared" si="1"/>
        <v>0</v>
      </c>
      <c r="I8" s="388">
        <v>0</v>
      </c>
      <c r="J8" s="386">
        <v>0</v>
      </c>
      <c r="K8" s="386"/>
      <c r="L8" s="386"/>
      <c r="M8" s="404"/>
      <c r="N8" s="407">
        <f t="shared" si="2"/>
        <v>0</v>
      </c>
      <c r="O8" s="389"/>
      <c r="P8" s="391"/>
      <c r="Q8" s="390"/>
      <c r="R8" s="390">
        <v>2000</v>
      </c>
      <c r="S8" s="390"/>
      <c r="T8" s="407">
        <f t="shared" si="0"/>
        <v>2000</v>
      </c>
    </row>
    <row r="9" spans="1:20" ht="15" customHeight="1" x14ac:dyDescent="0.2">
      <c r="A9" s="385">
        <v>32339</v>
      </c>
      <c r="B9" s="387" t="s">
        <v>23</v>
      </c>
      <c r="C9" s="388"/>
      <c r="D9" s="386">
        <v>320</v>
      </c>
      <c r="E9" s="386"/>
      <c r="F9" s="386"/>
      <c r="G9" s="404"/>
      <c r="H9" s="407">
        <f t="shared" si="1"/>
        <v>320</v>
      </c>
      <c r="I9" s="388">
        <v>0</v>
      </c>
      <c r="J9" s="386"/>
      <c r="K9" s="386">
        <v>100</v>
      </c>
      <c r="L9" s="386"/>
      <c r="M9" s="404"/>
      <c r="N9" s="407">
        <f t="shared" si="2"/>
        <v>100</v>
      </c>
      <c r="O9" s="389">
        <v>300</v>
      </c>
      <c r="P9" s="391"/>
      <c r="Q9" s="390"/>
      <c r="R9" s="390"/>
      <c r="S9" s="390"/>
      <c r="T9" s="407">
        <f t="shared" si="0"/>
        <v>300</v>
      </c>
    </row>
    <row r="10" spans="1:20" ht="15" customHeight="1" x14ac:dyDescent="0.2">
      <c r="A10" s="385">
        <v>32371</v>
      </c>
      <c r="B10" s="387" t="s">
        <v>105</v>
      </c>
      <c r="C10" s="388">
        <v>2000</v>
      </c>
      <c r="D10" s="386">
        <v>14400</v>
      </c>
      <c r="E10" s="386"/>
      <c r="F10" s="386"/>
      <c r="G10" s="404">
        <v>300</v>
      </c>
      <c r="H10" s="407">
        <f t="shared" si="1"/>
        <v>16700</v>
      </c>
      <c r="I10" s="388">
        <v>1000</v>
      </c>
      <c r="J10" s="386">
        <v>300</v>
      </c>
      <c r="K10" s="386"/>
      <c r="L10" s="386">
        <v>400</v>
      </c>
      <c r="M10" s="404"/>
      <c r="N10" s="407">
        <f t="shared" si="2"/>
        <v>1700</v>
      </c>
      <c r="O10" s="389"/>
      <c r="P10" s="391"/>
      <c r="Q10" s="390">
        <v>1800</v>
      </c>
      <c r="R10" s="390"/>
      <c r="S10" s="390"/>
      <c r="T10" s="407">
        <f t="shared" si="0"/>
        <v>1800</v>
      </c>
    </row>
    <row r="11" spans="1:20" ht="15" customHeight="1" x14ac:dyDescent="0.2">
      <c r="A11" s="385">
        <v>32379</v>
      </c>
      <c r="B11" s="387" t="s">
        <v>208</v>
      </c>
      <c r="C11" s="388"/>
      <c r="D11" s="386"/>
      <c r="E11" s="386"/>
      <c r="F11" s="386"/>
      <c r="G11" s="404"/>
      <c r="H11" s="407">
        <f t="shared" si="1"/>
        <v>0</v>
      </c>
      <c r="I11" s="388"/>
      <c r="J11" s="386"/>
      <c r="K11" s="386"/>
      <c r="L11" s="386"/>
      <c r="M11" s="404"/>
      <c r="N11" s="407">
        <f t="shared" si="2"/>
        <v>0</v>
      </c>
      <c r="O11" s="389"/>
      <c r="P11" s="391"/>
      <c r="Q11" s="390"/>
      <c r="R11" s="390"/>
      <c r="S11" s="390"/>
      <c r="T11" s="407">
        <f t="shared" si="0"/>
        <v>0</v>
      </c>
    </row>
    <row r="12" spans="1:20" ht="15" customHeight="1" x14ac:dyDescent="0.2">
      <c r="A12" s="385">
        <v>32391</v>
      </c>
      <c r="B12" s="387" t="s">
        <v>130</v>
      </c>
      <c r="C12" s="388">
        <v>3200</v>
      </c>
      <c r="D12" s="386">
        <v>1200</v>
      </c>
      <c r="E12" s="386"/>
      <c r="F12" s="386"/>
      <c r="G12" s="404">
        <v>1000</v>
      </c>
      <c r="H12" s="407">
        <f t="shared" si="1"/>
        <v>5400</v>
      </c>
      <c r="I12" s="388">
        <v>0</v>
      </c>
      <c r="J12" s="386">
        <v>500</v>
      </c>
      <c r="K12" s="386">
        <v>100</v>
      </c>
      <c r="L12" s="386">
        <v>500</v>
      </c>
      <c r="M12" s="404">
        <v>200</v>
      </c>
      <c r="N12" s="407">
        <f t="shared" si="2"/>
        <v>1300</v>
      </c>
      <c r="O12" s="389">
        <v>600</v>
      </c>
      <c r="P12" s="391"/>
      <c r="Q12" s="390"/>
      <c r="R12" s="390">
        <v>1000</v>
      </c>
      <c r="S12" s="390">
        <v>2400</v>
      </c>
      <c r="T12" s="407">
        <f t="shared" si="0"/>
        <v>4000</v>
      </c>
    </row>
    <row r="13" spans="1:20" ht="15" customHeight="1" x14ac:dyDescent="0.2">
      <c r="A13" s="385">
        <v>32392</v>
      </c>
      <c r="B13" s="387" t="s">
        <v>135</v>
      </c>
      <c r="C13" s="388"/>
      <c r="D13" s="386">
        <v>2200</v>
      </c>
      <c r="E13" s="386"/>
      <c r="F13" s="386"/>
      <c r="G13" s="404">
        <v>0</v>
      </c>
      <c r="H13" s="407">
        <f t="shared" si="1"/>
        <v>2200</v>
      </c>
      <c r="I13" s="388">
        <v>0</v>
      </c>
      <c r="J13" s="386">
        <v>0</v>
      </c>
      <c r="K13" s="386"/>
      <c r="L13" s="386"/>
      <c r="M13" s="404">
        <v>0</v>
      </c>
      <c r="N13" s="407">
        <f t="shared" si="2"/>
        <v>0</v>
      </c>
      <c r="O13" s="389"/>
      <c r="P13" s="391"/>
      <c r="Q13" s="390"/>
      <c r="R13" s="390"/>
      <c r="S13" s="390"/>
      <c r="T13" s="407">
        <f t="shared" si="0"/>
        <v>0</v>
      </c>
    </row>
    <row r="14" spans="1:20" ht="15" customHeight="1" x14ac:dyDescent="0.2">
      <c r="A14" s="385">
        <v>32399</v>
      </c>
      <c r="B14" s="387" t="s">
        <v>186</v>
      </c>
      <c r="C14" s="388">
        <v>720</v>
      </c>
      <c r="D14" s="386">
        <v>2570</v>
      </c>
      <c r="E14" s="386"/>
      <c r="F14" s="386"/>
      <c r="G14" s="404">
        <v>0</v>
      </c>
      <c r="H14" s="407">
        <f t="shared" si="1"/>
        <v>3290</v>
      </c>
      <c r="I14" s="388">
        <v>300</v>
      </c>
      <c r="J14" s="386">
        <v>100</v>
      </c>
      <c r="K14" s="386">
        <v>200</v>
      </c>
      <c r="L14" s="386"/>
      <c r="M14" s="404">
        <v>0</v>
      </c>
      <c r="N14" s="407">
        <f t="shared" si="2"/>
        <v>600</v>
      </c>
      <c r="O14" s="389"/>
      <c r="P14" s="391"/>
      <c r="Q14" s="390"/>
      <c r="R14" s="390"/>
      <c r="S14" s="390"/>
      <c r="T14" s="407">
        <f t="shared" si="0"/>
        <v>0</v>
      </c>
    </row>
    <row r="15" spans="1:20" ht="15" customHeight="1" x14ac:dyDescent="0.2">
      <c r="A15" s="385">
        <v>32411</v>
      </c>
      <c r="B15" s="387" t="s">
        <v>131</v>
      </c>
      <c r="C15" s="388"/>
      <c r="D15" s="386"/>
      <c r="E15" s="386"/>
      <c r="F15" s="386"/>
      <c r="G15" s="404">
        <v>0</v>
      </c>
      <c r="H15" s="407">
        <f t="shared" si="1"/>
        <v>0</v>
      </c>
      <c r="I15" s="388">
        <v>0</v>
      </c>
      <c r="J15" s="386"/>
      <c r="K15" s="386"/>
      <c r="L15" s="386"/>
      <c r="M15" s="404"/>
      <c r="N15" s="407">
        <f t="shared" si="2"/>
        <v>0</v>
      </c>
      <c r="O15" s="389">
        <v>500</v>
      </c>
      <c r="P15" s="391"/>
      <c r="Q15" s="390">
        <v>1000</v>
      </c>
      <c r="R15" s="390"/>
      <c r="S15" s="390"/>
      <c r="T15" s="407">
        <f t="shared" si="0"/>
        <v>1500</v>
      </c>
    </row>
    <row r="16" spans="1:20" ht="15" customHeight="1" x14ac:dyDescent="0.2">
      <c r="A16" s="385">
        <v>32922</v>
      </c>
      <c r="B16" s="387" t="s">
        <v>207</v>
      </c>
      <c r="C16" s="388"/>
      <c r="D16" s="386"/>
      <c r="E16" s="386"/>
      <c r="F16" s="386"/>
      <c r="G16" s="404"/>
      <c r="H16" s="407"/>
      <c r="I16" s="388"/>
      <c r="J16" s="386"/>
      <c r="K16" s="386"/>
      <c r="L16" s="386"/>
      <c r="M16" s="404"/>
      <c r="N16" s="407"/>
      <c r="O16" s="389">
        <v>1500</v>
      </c>
      <c r="P16" s="391"/>
      <c r="Q16" s="390"/>
      <c r="R16" s="390"/>
      <c r="S16" s="390">
        <v>1500</v>
      </c>
      <c r="T16" s="407">
        <f t="shared" si="0"/>
        <v>3000</v>
      </c>
    </row>
    <row r="17" spans="1:20" ht="15" customHeight="1" x14ac:dyDescent="0.2">
      <c r="A17" s="385">
        <v>32931</v>
      </c>
      <c r="B17" s="387" t="s">
        <v>132</v>
      </c>
      <c r="C17" s="388"/>
      <c r="D17" s="386">
        <v>0</v>
      </c>
      <c r="E17" s="386"/>
      <c r="F17" s="386"/>
      <c r="G17" s="404">
        <v>0</v>
      </c>
      <c r="H17" s="407">
        <f t="shared" si="1"/>
        <v>0</v>
      </c>
      <c r="I17" s="388">
        <v>200</v>
      </c>
      <c r="J17" s="386">
        <v>100</v>
      </c>
      <c r="K17" s="386">
        <v>500</v>
      </c>
      <c r="L17" s="386">
        <v>500</v>
      </c>
      <c r="M17" s="404">
        <v>100</v>
      </c>
      <c r="N17" s="407">
        <f t="shared" si="2"/>
        <v>1400</v>
      </c>
      <c r="O17" s="389">
        <v>500</v>
      </c>
      <c r="P17" s="391">
        <v>1500</v>
      </c>
      <c r="Q17" s="390"/>
      <c r="R17" s="390">
        <v>500</v>
      </c>
      <c r="S17" s="390"/>
      <c r="T17" s="407">
        <f t="shared" si="0"/>
        <v>2500</v>
      </c>
    </row>
    <row r="18" spans="1:20" ht="15" customHeight="1" x14ac:dyDescent="0.2">
      <c r="A18" s="385">
        <v>32999</v>
      </c>
      <c r="B18" s="387" t="s">
        <v>133</v>
      </c>
      <c r="C18" s="388"/>
      <c r="D18" s="386">
        <v>600</v>
      </c>
      <c r="E18" s="386"/>
      <c r="F18" s="386"/>
      <c r="G18" s="404"/>
      <c r="H18" s="407">
        <f t="shared" si="1"/>
        <v>600</v>
      </c>
      <c r="I18" s="388"/>
      <c r="J18" s="386"/>
      <c r="K18" s="386">
        <v>200</v>
      </c>
      <c r="L18" s="386">
        <v>100</v>
      </c>
      <c r="M18" s="404"/>
      <c r="N18" s="407">
        <f t="shared" si="2"/>
        <v>300</v>
      </c>
      <c r="O18" s="389"/>
      <c r="P18" s="391"/>
      <c r="Q18" s="390"/>
      <c r="R18" s="390"/>
      <c r="S18" s="390"/>
      <c r="T18" s="407">
        <f t="shared" si="0"/>
        <v>0</v>
      </c>
    </row>
    <row r="19" spans="1:20" ht="15" customHeight="1" x14ac:dyDescent="0.2">
      <c r="A19" s="385"/>
      <c r="B19" s="387"/>
      <c r="C19" s="388"/>
      <c r="D19" s="386"/>
      <c r="E19" s="386"/>
      <c r="F19" s="386"/>
      <c r="G19" s="404"/>
      <c r="H19" s="407"/>
      <c r="I19" s="388"/>
      <c r="J19" s="386"/>
      <c r="K19" s="386"/>
      <c r="L19" s="386"/>
      <c r="M19" s="404"/>
      <c r="N19" s="407"/>
      <c r="O19" s="388"/>
      <c r="P19" s="392"/>
      <c r="Q19" s="386"/>
      <c r="R19" s="386"/>
      <c r="S19" s="386"/>
      <c r="T19" s="407"/>
    </row>
    <row r="20" spans="1:20" ht="15" customHeight="1" thickBot="1" x14ac:dyDescent="0.25">
      <c r="A20" s="393">
        <v>4</v>
      </c>
      <c r="B20" s="394" t="s">
        <v>193</v>
      </c>
      <c r="C20" s="395"/>
      <c r="D20" s="396"/>
      <c r="E20" s="396">
        <v>3000</v>
      </c>
      <c r="F20" s="396">
        <v>60000</v>
      </c>
      <c r="G20" s="405"/>
      <c r="H20" s="408">
        <f t="shared" si="1"/>
        <v>63000</v>
      </c>
      <c r="I20" s="397"/>
      <c r="J20" s="393"/>
      <c r="K20" s="393"/>
      <c r="L20" s="393"/>
      <c r="M20" s="394"/>
      <c r="N20" s="409"/>
      <c r="O20" s="397"/>
      <c r="P20" s="398"/>
      <c r="Q20" s="393"/>
      <c r="R20" s="393"/>
      <c r="S20" s="393"/>
      <c r="T20" s="409"/>
    </row>
    <row r="21" spans="1:20" ht="30" customHeight="1" thickBot="1" x14ac:dyDescent="0.3">
      <c r="A21" s="399" t="s">
        <v>45</v>
      </c>
      <c r="B21" s="400"/>
      <c r="C21" s="402">
        <f>SUM(C4:C20)</f>
        <v>7240</v>
      </c>
      <c r="D21" s="402">
        <f t="shared" ref="D21:H21" si="3">SUM(D4:D20)</f>
        <v>21290</v>
      </c>
      <c r="E21" s="402">
        <f t="shared" si="3"/>
        <v>3000</v>
      </c>
      <c r="F21" s="402">
        <f t="shared" si="3"/>
        <v>60000</v>
      </c>
      <c r="G21" s="406">
        <f t="shared" si="3"/>
        <v>2800</v>
      </c>
      <c r="H21" s="403">
        <f t="shared" si="3"/>
        <v>94330</v>
      </c>
      <c r="I21" s="402">
        <f>SUM(I4:I20)</f>
        <v>2000</v>
      </c>
      <c r="J21" s="402">
        <f t="shared" ref="J21:T21" si="4">SUM(J4:J20)</f>
        <v>1000</v>
      </c>
      <c r="K21" s="402">
        <f t="shared" si="4"/>
        <v>1100</v>
      </c>
      <c r="L21" s="402">
        <f t="shared" si="4"/>
        <v>2000</v>
      </c>
      <c r="M21" s="406">
        <f t="shared" si="4"/>
        <v>1000</v>
      </c>
      <c r="N21" s="403">
        <f t="shared" si="4"/>
        <v>7100</v>
      </c>
      <c r="O21" s="401">
        <f t="shared" si="4"/>
        <v>3400</v>
      </c>
      <c r="P21" s="401">
        <f t="shared" si="4"/>
        <v>1500</v>
      </c>
      <c r="Q21" s="401">
        <f t="shared" si="4"/>
        <v>2800</v>
      </c>
      <c r="R21" s="401">
        <f t="shared" si="4"/>
        <v>3500</v>
      </c>
      <c r="S21" s="401">
        <f t="shared" si="4"/>
        <v>3900</v>
      </c>
      <c r="T21" s="403">
        <f t="shared" si="4"/>
        <v>15100</v>
      </c>
    </row>
    <row r="25" spans="1:20" x14ac:dyDescent="0.2">
      <c r="A25" t="s">
        <v>188</v>
      </c>
    </row>
    <row r="26" spans="1:20" x14ac:dyDescent="0.2">
      <c r="B26" t="s">
        <v>189</v>
      </c>
    </row>
    <row r="27" spans="1:20" x14ac:dyDescent="0.2">
      <c r="B27" t="s">
        <v>190</v>
      </c>
    </row>
    <row r="34" spans="6:6" x14ac:dyDescent="0.2">
      <c r="F34" s="378"/>
    </row>
  </sheetData>
  <mergeCells count="4">
    <mergeCell ref="C2:H2"/>
    <mergeCell ref="I2:N2"/>
    <mergeCell ref="O2:T2"/>
    <mergeCell ref="A1:T1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PRORAČUN_2026</vt:lpstr>
      <vt:lpstr>PROGRAMI_GRAD</vt:lpstr>
      <vt:lpstr>PROGRAMI_MINISTARSTVO</vt:lpstr>
      <vt:lpstr>PROGRAMI_UKUPNO SVI IZVORI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Marija</cp:lastModifiedBy>
  <cp:lastPrinted>2025-09-12T09:30:36Z</cp:lastPrinted>
  <dcterms:created xsi:type="dcterms:W3CDTF">2009-07-08T08:27:56Z</dcterms:created>
  <dcterms:modified xsi:type="dcterms:W3CDTF">2025-09-12T09:30:38Z</dcterms:modified>
</cp:coreProperties>
</file>